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tente\Desktop\"/>
    </mc:Choice>
  </mc:AlternateContent>
  <workbookProtection workbookAlgorithmName="SHA-512" workbookHashValue="kWDg+nz+0SfISf44M0BY147lfifyAqfrbEWgOEyA2QrSwxT4Qvl6/nCAtRdV5bKmpPyeGauLfnWTDwKNW/FnbQ==" workbookSaltValue="ZD04ugyrGwZh5iCdzban1Q==" workbookSpinCount="100000" lockStructure="1"/>
  <bookViews>
    <workbookView xWindow="0" yWindow="0" windowWidth="28800" windowHeight="12180"/>
  </bookViews>
  <sheets>
    <sheet name="Griglia" sheetId="1" r:id="rId1"/>
    <sheet name="Elenchi" sheetId="2" state="hidden" r:id="rId2"/>
  </sheets>
  <definedNames>
    <definedName name="_xlnm._FilterDatabase" localSheetId="1" hidden="1">Elenchi!$G$2:$K$177</definedName>
    <definedName name="_Hlk121133092" localSheetId="0">Griglia!#REF!</definedName>
    <definedName name="_xlnm.Print_Area" localSheetId="0">Griglia!$A$1:$I$61</definedName>
    <definedName name="Attività">Elenchi!$F$1:$F$6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4" i="1" l="1"/>
  <c r="E21" i="1" s="1"/>
  <c r="H21" i="1" s="1"/>
  <c r="F22" i="1"/>
  <c r="E22" i="1"/>
  <c r="F21" i="1"/>
  <c r="H37" i="1"/>
  <c r="H29" i="1"/>
  <c r="H16" i="1"/>
  <c r="E16" i="1"/>
  <c r="E11" i="1"/>
  <c r="H45" i="1" l="1"/>
  <c r="H11" i="1"/>
  <c r="H51" i="1"/>
  <c r="H59" i="1" l="1"/>
</calcChain>
</file>

<file path=xl/sharedStrings.xml><?xml version="1.0" encoding="utf-8"?>
<sst xmlns="http://schemas.openxmlformats.org/spreadsheetml/2006/main" count="235" uniqueCount="227">
  <si>
    <t>CRITERI DI SELEZIONE</t>
  </si>
  <si>
    <t>INPUT</t>
  </si>
  <si>
    <t>PUNTI</t>
  </si>
  <si>
    <t>NO</t>
  </si>
  <si>
    <t>PUNTEGGIO TOTALE</t>
  </si>
  <si>
    <t>SI</t>
  </si>
  <si>
    <t>Impresa F</t>
  </si>
  <si>
    <t>Art. Progetto Estero</t>
  </si>
  <si>
    <t>Selezionare</t>
  </si>
  <si>
    <r>
      <t>Estratto Appendice 1 "Definizioni" all'</t>
    </r>
    <r>
      <rPr>
        <b/>
        <sz val="10"/>
        <color rgb="FF000000"/>
        <rFont val="Arial"/>
        <family val="2"/>
      </rPr>
      <t>Avviso</t>
    </r>
    <r>
      <rPr>
        <sz val="10"/>
        <color rgb="FF000000"/>
        <rFont val="Arial"/>
        <family val="2"/>
      </rPr>
      <t>.</t>
    </r>
  </si>
  <si>
    <t>GIOVANI IN QUOTA</t>
  </si>
  <si>
    <t>1. Localizzazione in Comune Totalmente Montano in via di spopolamento</t>
  </si>
  <si>
    <t>4. Nuove Attività Economica</t>
  </si>
  <si>
    <r>
      <t xml:space="preserve">5. Attività economica prioritaria
</t>
    </r>
    <r>
      <rPr>
        <b/>
        <sz val="12"/>
        <color rgb="FF002060"/>
        <rFont val="Gill Sans MT"/>
        <family val="2"/>
      </rPr>
      <t xml:space="preserve">come da definizione di Attività Economiche Ammissibili e Prioritarie in Appendice 1 </t>
    </r>
  </si>
  <si>
    <t>6. Impresa Femminile</t>
  </si>
  <si>
    <t>Griglia Punteggi</t>
  </si>
  <si>
    <t>Lavoratore Autonomo</t>
  </si>
  <si>
    <t>Nuove Attività Economica</t>
  </si>
  <si>
    <t>Comune</t>
  </si>
  <si>
    <t>Dimensione Comune</t>
  </si>
  <si>
    <t>Comune con numero di abitanti pari o inferiore a 2.000</t>
  </si>
  <si>
    <t>Comune con più di 2.000 abitanti e fino a un massimo di 5.000</t>
  </si>
  <si>
    <t>Comune con più di 5.000 abitanti e fino a un massimo di 10.000</t>
  </si>
  <si>
    <t>Comune con più di 10.000 abitanti</t>
  </si>
  <si>
    <t>C - Attività manifatturiere</t>
  </si>
  <si>
    <t xml:space="preserve">I - Attività dei servizi di alloggio e di ristorazione;
solo codice ATECO 46 </t>
  </si>
  <si>
    <t>Attività</t>
  </si>
  <si>
    <t>R - Attività artistiche, sportive, di intrattenimento e divertimento; 
escluso codice ATECO 92</t>
  </si>
  <si>
    <t>Accumoli</t>
  </si>
  <si>
    <t>Cittareale</t>
  </si>
  <si>
    <t>Montebuono</t>
  </si>
  <si>
    <t>Roiate</t>
  </si>
  <si>
    <t>Acquafondata</t>
  </si>
  <si>
    <t>Collalto Sabino</t>
  </si>
  <si>
    <t>Monteflavio</t>
  </si>
  <si>
    <t>Roviano</t>
  </si>
  <si>
    <t>Acquapendente</t>
  </si>
  <si>
    <t>Colle di Tora</t>
  </si>
  <si>
    <t>Montelanico</t>
  </si>
  <si>
    <t>Salisano</t>
  </si>
  <si>
    <t>Acuto</t>
  </si>
  <si>
    <t>Colle San Magno</t>
  </si>
  <si>
    <t>Monteleone Sabino</t>
  </si>
  <si>
    <t>Sambuci</t>
  </si>
  <si>
    <t>Affile</t>
  </si>
  <si>
    <t>Collegiove</t>
  </si>
  <si>
    <t>Montenero Sabino</t>
  </si>
  <si>
    <t>San Biagio Saracinisco</t>
  </si>
  <si>
    <t>Alatri</t>
  </si>
  <si>
    <t>Collepardo</t>
  </si>
  <si>
    <t>Morolo</t>
  </si>
  <si>
    <t>San Cesareo</t>
  </si>
  <si>
    <t>Allumiere</t>
  </si>
  <si>
    <t>Colli sul Velino</t>
  </si>
  <si>
    <t>Morro Reatino</t>
  </si>
  <si>
    <t>San Donato Val di Comino</t>
  </si>
  <si>
    <t>Alvito</t>
  </si>
  <si>
    <t>Colonna</t>
  </si>
  <si>
    <t>Nespolo</t>
  </si>
  <si>
    <t>San Gregorio da Sassola</t>
  </si>
  <si>
    <t>Amaseno</t>
  </si>
  <si>
    <t>Concerviano</t>
  </si>
  <si>
    <t>Norma</t>
  </si>
  <si>
    <t>San Polo dei Cavalieri</t>
  </si>
  <si>
    <t>Amatrice</t>
  </si>
  <si>
    <t>Configni</t>
  </si>
  <si>
    <t>Onano</t>
  </si>
  <si>
    <t>San Vittore del Lazio</t>
  </si>
  <si>
    <t>Anticoli Corrado</t>
  </si>
  <si>
    <t>Contigliano</t>
  </si>
  <si>
    <t>Orvinio</t>
  </si>
  <si>
    <t>Sant'Andrea del Garigliano</t>
  </si>
  <si>
    <t>Antrodoco</t>
  </si>
  <si>
    <t>Coreno Ausonio</t>
  </si>
  <si>
    <t>Paganico Sabino</t>
  </si>
  <si>
    <t>Santopadre</t>
  </si>
  <si>
    <t>Arcinazzo Romano</t>
  </si>
  <si>
    <t>Cottanello</t>
  </si>
  <si>
    <t>Pastena</t>
  </si>
  <si>
    <t>Saracinesco</t>
  </si>
  <si>
    <t>Arsoli</t>
  </si>
  <si>
    <t>Esperia</t>
  </si>
  <si>
    <t>Patrica</t>
  </si>
  <si>
    <t>Segni</t>
  </si>
  <si>
    <t>Ascrea</t>
  </si>
  <si>
    <t>Fiamignano</t>
  </si>
  <si>
    <t>Percile</t>
  </si>
  <si>
    <t>Settefrati</t>
  </si>
  <si>
    <t>Atina</t>
  </si>
  <si>
    <t>Filettino</t>
  </si>
  <si>
    <t>Pescorocchiano</t>
  </si>
  <si>
    <t>Sonnino</t>
  </si>
  <si>
    <t>Bassiano</t>
  </si>
  <si>
    <t>Fiuggi</t>
  </si>
  <si>
    <t>Pescosolido</t>
  </si>
  <si>
    <t>Sora</t>
  </si>
  <si>
    <t>Belmonte Castello</t>
  </si>
  <si>
    <t>Fontana Liri</t>
  </si>
  <si>
    <t>Petrella Salto</t>
  </si>
  <si>
    <t>Spigno Saturnia</t>
  </si>
  <si>
    <t>Belmonte in Sabina</t>
  </si>
  <si>
    <t>Fumone</t>
  </si>
  <si>
    <t>Picinisco</t>
  </si>
  <si>
    <t>Subiaco</t>
  </si>
  <si>
    <t>Borbona</t>
  </si>
  <si>
    <t>Gallinaro</t>
  </si>
  <si>
    <t>Pico</t>
  </si>
  <si>
    <t>Supino</t>
  </si>
  <si>
    <t>Borgo Velino</t>
  </si>
  <si>
    <t>Gerano</t>
  </si>
  <si>
    <t>Piglio</t>
  </si>
  <si>
    <t>Terelle</t>
  </si>
  <si>
    <t>Borgorose</t>
  </si>
  <si>
    <t>Giuliano di Roma</t>
  </si>
  <si>
    <t>Pisoniano</t>
  </si>
  <si>
    <t>Tolfa</t>
  </si>
  <si>
    <t>Camerata Nuova</t>
  </si>
  <si>
    <t>Gorga</t>
  </si>
  <si>
    <t>Poggio Bustone</t>
  </si>
  <si>
    <t>Torre Cajetani</t>
  </si>
  <si>
    <t>Campodimele</t>
  </si>
  <si>
    <t>Gradoli</t>
  </si>
  <si>
    <t>Poggio Catino</t>
  </si>
  <si>
    <t>Torri in Sabina</t>
  </si>
  <si>
    <t>Campoli Appennino</t>
  </si>
  <si>
    <t>Greccio</t>
  </si>
  <si>
    <t>Poggio Mirteto</t>
  </si>
  <si>
    <t>Torricella in Sabina</t>
  </si>
  <si>
    <t>Canepina</t>
  </si>
  <si>
    <t>Grotte di Castro</t>
  </si>
  <si>
    <t>Poggio Moiano</t>
  </si>
  <si>
    <t>Trevi nel Lazio</t>
  </si>
  <si>
    <t>Cantalice</t>
  </si>
  <si>
    <t>Guarcino</t>
  </si>
  <si>
    <t>Poli</t>
  </si>
  <si>
    <t>Trivigliano</t>
  </si>
  <si>
    <t>Canterano</t>
  </si>
  <si>
    <t>Itri</t>
  </si>
  <si>
    <t>Posta</t>
  </si>
  <si>
    <t>Turania</t>
  </si>
  <si>
    <t>Capranica Prenestina</t>
  </si>
  <si>
    <t>Jenne</t>
  </si>
  <si>
    <t>Pozzaglia Sabina</t>
  </si>
  <si>
    <t>Vacone</t>
  </si>
  <si>
    <t>Carpineto Romano</t>
  </si>
  <si>
    <t>Labro</t>
  </si>
  <si>
    <t>Proceno</t>
  </si>
  <si>
    <t>Valentano</t>
  </si>
  <si>
    <t>Casalattico</t>
  </si>
  <si>
    <t>Latera</t>
  </si>
  <si>
    <t>Prossedi</t>
  </si>
  <si>
    <t>Vallecorsa</t>
  </si>
  <si>
    <t>Casape</t>
  </si>
  <si>
    <t>Lenola</t>
  </si>
  <si>
    <t>Rieti</t>
  </si>
  <si>
    <t>Vallemaio</t>
  </si>
  <si>
    <t>Casaprota</t>
  </si>
  <si>
    <t>Leonessa</t>
  </si>
  <si>
    <t>Riofreddo</t>
  </si>
  <si>
    <t>Vallepietra</t>
  </si>
  <si>
    <t>Casperia</t>
  </si>
  <si>
    <t>Licenza</t>
  </si>
  <si>
    <t>Rivodutri</t>
  </si>
  <si>
    <t>Vallerotonda</t>
  </si>
  <si>
    <t>Castel di Tora</t>
  </si>
  <si>
    <t>Longone Sabino</t>
  </si>
  <si>
    <t>Rocca Canterano</t>
  </si>
  <si>
    <t>Vallinfreda</t>
  </si>
  <si>
    <t>Castel Madama</t>
  </si>
  <si>
    <t>Maenza</t>
  </si>
  <si>
    <t>Rocca d'Arce</t>
  </si>
  <si>
    <t>Varco Sabino</t>
  </si>
  <si>
    <t>Castel San Pietro Romano</t>
  </si>
  <si>
    <t>Marcellina</t>
  </si>
  <si>
    <t>Rocca di Cave</t>
  </si>
  <si>
    <t>Veroli</t>
  </si>
  <si>
    <t>Castel Sant'Angelo</t>
  </si>
  <si>
    <t>Marcetelli</t>
  </si>
  <si>
    <t>Rocca Massima</t>
  </si>
  <si>
    <t>Vico nel Lazio</t>
  </si>
  <si>
    <t>Castro dei Volsci</t>
  </si>
  <si>
    <t>Micigliano</t>
  </si>
  <si>
    <t>Rocca Santo Stefano</t>
  </si>
  <si>
    <t>Vicovaro</t>
  </si>
  <si>
    <t>Cerreto Laziale</t>
  </si>
  <si>
    <t>Mompeo</t>
  </si>
  <si>
    <t>Rocca Sinibalda</t>
  </si>
  <si>
    <t>Villa Latina</t>
  </si>
  <si>
    <t>Cervara di Roma</t>
  </si>
  <si>
    <t>Montasola</t>
  </si>
  <si>
    <t>Roccagiovine</t>
  </si>
  <si>
    <t>Villa Santo Stefano</t>
  </si>
  <si>
    <t>Ciciliano</t>
  </si>
  <si>
    <t>Monte Porzio Catone</t>
  </si>
  <si>
    <t>Roccagorga</t>
  </si>
  <si>
    <t>Viticuso</t>
  </si>
  <si>
    <t>Cineto Romano</t>
  </si>
  <si>
    <t>Monte San Biagio</t>
  </si>
  <si>
    <t>Roccantica</t>
  </si>
  <si>
    <t>Vivaro Romano</t>
  </si>
  <si>
    <t>Cittaducale</t>
  </si>
  <si>
    <t>Monte San Giovanni in Sabina</t>
  </si>
  <si>
    <t>Roccasecca dei Volsci</t>
  </si>
  <si>
    <t>Comune Totalmente Montano</t>
  </si>
  <si>
    <t>Popolazione</t>
  </si>
  <si>
    <t>Spopolamento</t>
  </si>
  <si>
    <t>NA</t>
  </si>
  <si>
    <t>Polopolazione Dati Istat</t>
  </si>
  <si>
    <r>
      <rPr>
        <b/>
        <sz val="10"/>
        <color rgb="FF000000"/>
        <rFont val="Arial"/>
        <family val="2"/>
      </rPr>
      <t>«Attività Economiche Ammissibili e Prioritarie»</t>
    </r>
    <r>
      <rPr>
        <sz val="10"/>
        <color rgb="FF000000"/>
        <rFont val="Arial"/>
        <family val="2"/>
      </rPr>
      <t>: attività imprenditoriali ammissibili per ogni settore della classificazione ATECO indicate in Appendice 1 considerate prioritarie ai fini dell’attribuzione del punteggio relativo al criterio di selezione 5 di cui all’articolo 5.</t>
    </r>
  </si>
  <si>
    <r>
      <t xml:space="preserve">«Giovane»: </t>
    </r>
    <r>
      <rPr>
        <sz val="10"/>
        <color rgb="FF000000"/>
        <rFont val="Arial"/>
        <family val="2"/>
      </rPr>
      <t>la persona fisica che non ha ancora compito il trentacinquesimo anno di età.</t>
    </r>
    <r>
      <rPr>
        <b/>
        <sz val="10"/>
        <color rgb="FF000000"/>
        <rFont val="Arial"/>
        <family val="2"/>
      </rPr>
      <t xml:space="preserve">
«Giovane Residente»: </t>
    </r>
    <r>
      <rPr>
        <sz val="10"/>
        <color rgb="FF000000"/>
        <rFont val="Arial"/>
        <family val="2"/>
      </rPr>
      <t xml:space="preserve">il Giovane residente in un Comune Totalmente Montano del Lazio. </t>
    </r>
    <r>
      <rPr>
        <b/>
        <sz val="10"/>
        <color rgb="FF000000"/>
        <rFont val="Arial"/>
        <family val="2"/>
      </rPr>
      <t xml:space="preserve">
«Impresa di Giovani Residenti»: </t>
    </r>
    <r>
      <rPr>
        <sz val="10"/>
        <color rgb="FF000000"/>
        <rFont val="Arial"/>
        <family val="2"/>
      </rPr>
      <t>è un’impresa che ha le caratteristiche riportate all’articolo 2 dell’Avviso.</t>
    </r>
  </si>
  <si>
    <r>
      <t xml:space="preserve">2. Dimensione Comune in termini di abitanti </t>
    </r>
    <r>
      <rPr>
        <b/>
        <sz val="12"/>
        <color rgb="FF002060"/>
        <rFont val="Gill Sans MT"/>
        <family val="2"/>
      </rPr>
      <t>(popolazione residente al 1° gennaio 2024 come da dati ISTAT)</t>
    </r>
  </si>
  <si>
    <t>3.  Attrazione nuovi giovani in quota</t>
  </si>
  <si>
    <r>
      <t xml:space="preserve">«Impresa Femminile»: 
</t>
    </r>
    <r>
      <rPr>
        <sz val="10"/>
        <color rgb="FF000000"/>
        <rFont val="Arial"/>
        <family val="2"/>
      </rPr>
      <t>•	le società di capitali le cui quote di partecipazione siano possedute in maggioranza da donne e da Imprese Femminili, e i cui componenti degli organi di amministrazione siano in maggioranza donne; 
•	le società cooperative e le società di persone in cui la maggioranza dei soci sono donne; 
•	le imprese individuali il cui titolare è una donna.</t>
    </r>
  </si>
  <si>
    <t>Selezionando nella cella in bianco l'attività economica prioritaria come da definizione in Appendice 1, sono attribuiti 10 punti; in caso contrarrio selezionare NA.</t>
  </si>
  <si>
    <t>Selezionando nella cella in bianco, se il Richiedente è un’Impresa Femminile alla Data della Domanda, sono attribuiti 10 punti, in caso contrario selezionare NO.</t>
  </si>
  <si>
    <t>Sono attribuiti in automatico in funzione del Comune selezionato nel criterio 1:
• 	25 punti in caso di Comune con numero di abitanti pari o inferiore a 2.000; 
•	 16 punti in caso di Comune con più di 2.000 abitanti e fino a un massimo di 5.000; 
• 	8 punti in caso di Comune con più di 5.000 abitanti e fino a un massimo di 10.000; 
• 	0 punti in caso di Comune con più di 10.000 abitanti.</t>
  </si>
  <si>
    <t>A. Lavoratore autonomo residente da meno di 6 mesi</t>
  </si>
  <si>
    <t>B. Titolare di impresa individuale residente da meno di 6 mesi</t>
  </si>
  <si>
    <t>C. Società con maggioranza dei soci residenti da meno di 6 mesi</t>
  </si>
  <si>
    <t>A. Società da costituire</t>
  </si>
  <si>
    <t>B. Impresa (lavoratore autonomo, impresa individuale, società) con partita IVA da meno di sei mesi</t>
  </si>
  <si>
    <t>D. Società da costituire con maggioranza dei soci non residenti o residenti da meno di 6 mesi</t>
  </si>
  <si>
    <t>Il punteggio è attribuito nel caso di:
A. Lavoratore autonomo residente da meno di 6 mesi in un Comune Totalmente Montano
B. Titolare di impresa individuale residente da meno di 6 mesi in un Comune Totalmente Montano
C. Società la cui maggioranza dei soci è residente da meno di 6 mesi in un Comune Totalmente Montano
D. Società da costituire la cui maggioranza dei soci non è residente o è residente da meno di 6 mesi in un Comune Totalmente Montano</t>
  </si>
  <si>
    <t>Il punteggio è attribuito nel caso di:
A. Società da costiture
B. Impresa di Giovani Residenti (Lavoratore autonomi, impresa individuale, società) già esistente, che ha aperto la partita IVA da meno di 6 mesi</t>
  </si>
  <si>
    <t>Selezionare nella cella in bianco la pertinente situazione (A, B sopra indicata) per l'attribuzione di 10 punti; in caso contrario selezionare NA.</t>
  </si>
  <si>
    <t>Selezionare nella cella in bianco la pertinente situazione (A, B, C, D sopra indicata) per l'attribuzione di 15 punti; in caso contrario selezionare NA.</t>
  </si>
  <si>
    <t>Selezionare nella cella in bianco il Comune Totalmente Montano in cui ha sede l'attività, ovvero, in caso di società da costituire, il Comune Totalmente Montano in cui sarà localizzata l'attività.
Per il calcolo del punteggio sarà presa in considerazione la variazione percentuale della popolazione residente al 1° gennaio 2024 rispetto a quella residente al 1° gennaio 2014 (dati ISTAT)
Sono attribuiti 30 punti in caso variazione pari o inferiore a -20%, 0 punti in caso di variazione pari a zero o superiore. Per valori intermedi i punteggi saranno calcolati tramite interpolazione lineare.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</si>
</sst>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_-;\-* #,##0_-;_-* &quot;-&quot;??_-;_-@_-"/>
    <numFmt numFmtId="166" formatCode="#,##0_ ;\-#,##0\ "/>
    <numFmt numFmtId="167" formatCode="0_ ;\-0\ "/>
    <numFmt numFmtId="168" formatCode="0.00000%"/>
  </numFmts>
  <fonts count="33" x14ac:knownFonts="1">
    <font>
      <sz val="11"/>
      <color rgb="FF000000"/>
      <name val="Calibri"/>
      <family val="2"/>
    </font>
    <font>
      <sz val="11"/>
      <color theme="1"/>
      <name val="Calibri"/>
      <family val="2"/>
      <scheme val="minor"/>
    </font>
    <font>
      <sz val="11"/>
      <color rgb="FF000000"/>
      <name val="Calibri"/>
      <family val="2"/>
    </font>
    <font>
      <sz val="10"/>
      <color rgb="FF000000"/>
      <name val="Arial"/>
      <family val="2"/>
    </font>
    <font>
      <b/>
      <sz val="14"/>
      <color rgb="FF002060"/>
      <name val="Gill Sans MT"/>
      <family val="2"/>
    </font>
    <font>
      <b/>
      <sz val="12"/>
      <color rgb="FF000000"/>
      <name val="Arial"/>
      <family val="2"/>
    </font>
    <font>
      <sz val="10"/>
      <color rgb="FFFF0000"/>
      <name val="Arial"/>
      <family val="2"/>
    </font>
    <font>
      <sz val="16"/>
      <color rgb="FF000000"/>
      <name val="Arial"/>
      <family val="2"/>
    </font>
    <font>
      <b/>
      <sz val="10"/>
      <color rgb="FF000000"/>
      <name val="Arial"/>
      <family val="2"/>
    </font>
    <font>
      <b/>
      <sz val="12"/>
      <color rgb="FF002060"/>
      <name val="Gill Sans MT"/>
      <family val="2"/>
    </font>
    <font>
      <sz val="9"/>
      <color rgb="FF000000"/>
      <name val="Arial"/>
      <family val="2"/>
    </font>
    <font>
      <b/>
      <sz val="11"/>
      <color rgb="FF000000"/>
      <name val="Arial"/>
      <family val="2"/>
    </font>
    <font>
      <sz val="11"/>
      <color rgb="FF000000"/>
      <name val="Arial"/>
      <family val="2"/>
    </font>
    <font>
      <b/>
      <sz val="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name val="Arial"/>
      <family val="2"/>
    </font>
    <font>
      <sz val="10"/>
      <name val="Arial"/>
      <family val="2"/>
    </font>
  </fonts>
  <fills count="37">
    <fill>
      <patternFill patternType="none"/>
    </fill>
    <fill>
      <patternFill patternType="gray125"/>
    </fill>
    <fill>
      <patternFill patternType="solid">
        <fgColor rgb="FFDDEBF7"/>
        <bgColor rgb="FFDDEBF7"/>
      </patternFill>
    </fill>
    <fill>
      <patternFill patternType="solid">
        <fgColor theme="8" tint="0.79998168889431442"/>
        <bgColor indexed="64"/>
      </patternFill>
    </fill>
    <fill>
      <patternFill patternType="solid">
        <fgColor rgb="FFDDEBF7"/>
        <bgColor indexed="64"/>
      </patternFill>
    </fill>
    <fill>
      <patternFill patternType="solid">
        <fgColor theme="0"/>
        <bgColor rgb="FFDDEBF7"/>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style="medium">
        <color rgb="FF002060"/>
      </top>
      <bottom/>
      <diagonal/>
    </border>
    <border>
      <left style="medium">
        <color rgb="FF002060"/>
      </left>
      <right/>
      <top/>
      <bottom/>
      <diagonal/>
    </border>
    <border>
      <left/>
      <right style="medium">
        <color rgb="FF002060"/>
      </right>
      <top/>
      <bottom/>
      <diagonal/>
    </border>
    <border>
      <left/>
      <right/>
      <top/>
      <bottom style="medium">
        <color rgb="FF00206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FFFFCC"/>
      </left>
      <right style="thin">
        <color rgb="FFC0C0C0"/>
      </right>
      <top style="thin">
        <color rgb="FFC0C0C0"/>
      </top>
      <bottom style="thin">
        <color rgb="FFC0C0C0"/>
      </bottom>
      <diagonal/>
    </border>
    <border>
      <left style="medium">
        <color rgb="FF002060"/>
      </left>
      <right style="medium">
        <color rgb="FF002060"/>
      </right>
      <top/>
      <bottom/>
      <diagonal/>
    </border>
  </borders>
  <cellStyleXfs count="48">
    <xf numFmtId="0" fontId="0" fillId="0" borderId="0"/>
    <xf numFmtId="9"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0" applyNumberFormat="0" applyBorder="0" applyAlignment="0" applyProtection="0"/>
    <xf numFmtId="0" fontId="21" fillId="9" borderId="15" applyNumberFormat="0" applyAlignment="0" applyProtection="0"/>
    <xf numFmtId="0" fontId="22" fillId="10" borderId="16" applyNumberFormat="0" applyAlignment="0" applyProtection="0"/>
    <xf numFmtId="0" fontId="23" fillId="10" borderId="15" applyNumberFormat="0" applyAlignment="0" applyProtection="0"/>
    <xf numFmtId="0" fontId="24" fillId="0" borderId="17" applyNumberFormat="0" applyFill="0" applyAlignment="0" applyProtection="0"/>
    <xf numFmtId="0" fontId="25" fillId="11" borderId="18"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20" applyNumberFormat="0" applyFill="0" applyAlignment="0" applyProtection="0"/>
    <xf numFmtId="0" fontId="2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2" borderId="19" applyNumberFormat="0" applyFont="0" applyAlignment="0" applyProtection="0"/>
    <xf numFmtId="0" fontId="32" fillId="0" borderId="0"/>
  </cellStyleXfs>
  <cellXfs count="114">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center" vertical="center" wrapText="1"/>
    </xf>
    <xf numFmtId="0" fontId="8" fillId="0" borderId="0" xfId="0" applyFont="1" applyAlignment="1">
      <alignment horizontal="center" vertical="center"/>
    </xf>
    <xf numFmtId="0" fontId="10" fillId="0" borderId="0" xfId="0" applyFont="1"/>
    <xf numFmtId="0" fontId="3" fillId="2" borderId="4" xfId="0" applyFont="1" applyFill="1" applyBorder="1"/>
    <xf numFmtId="0" fontId="3" fillId="2" borderId="8" xfId="0" applyFont="1" applyFill="1" applyBorder="1"/>
    <xf numFmtId="0" fontId="3" fillId="2" borderId="5" xfId="0" applyFont="1" applyFill="1" applyBorder="1"/>
    <xf numFmtId="0" fontId="3" fillId="2" borderId="9" xfId="0" applyFont="1" applyFill="1" applyBorder="1"/>
    <xf numFmtId="0" fontId="3" fillId="2" borderId="10" xfId="0" applyFont="1" applyFill="1" applyBorder="1"/>
    <xf numFmtId="0" fontId="3" fillId="2" borderId="0" xfId="0" applyFont="1" applyFill="1" applyAlignment="1">
      <alignment horizont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11" fillId="2" borderId="0" xfId="0" applyFont="1" applyFill="1" applyAlignment="1">
      <alignment horizontal="center" vertical="center"/>
    </xf>
    <xf numFmtId="0" fontId="4" fillId="2" borderId="0" xfId="0" applyFont="1" applyFill="1" applyAlignment="1">
      <alignment vertical="top"/>
    </xf>
    <xf numFmtId="0" fontId="12" fillId="4" borderId="0" xfId="0" applyFont="1" applyFill="1" applyAlignment="1">
      <alignment vertical="center"/>
    </xf>
    <xf numFmtId="0" fontId="3" fillId="2" borderId="0" xfId="0" applyFont="1" applyFill="1" applyAlignment="1">
      <alignment horizontal="left" vertical="top" wrapText="1"/>
    </xf>
    <xf numFmtId="0" fontId="3" fillId="2" borderId="0" xfId="0" applyFont="1" applyFill="1" applyAlignment="1">
      <alignment vertical="top" wrapText="1"/>
    </xf>
    <xf numFmtId="0" fontId="12" fillId="4" borderId="0" xfId="0" applyFont="1" applyFill="1" applyAlignment="1">
      <alignment horizontal="left" vertical="center"/>
    </xf>
    <xf numFmtId="0" fontId="3" fillId="4" borderId="0" xfId="0" applyFont="1" applyFill="1" applyAlignment="1">
      <alignment horizontal="left" vertical="center"/>
    </xf>
    <xf numFmtId="0" fontId="10" fillId="4"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5" fillId="2" borderId="0" xfId="0" applyFont="1" applyFill="1" applyAlignment="1">
      <alignment horizontal="center" vertical="center"/>
    </xf>
    <xf numFmtId="0" fontId="12" fillId="2" borderId="0" xfId="0" applyFont="1" applyFill="1" applyAlignment="1">
      <alignment vertical="top" wrapText="1"/>
    </xf>
    <xf numFmtId="0" fontId="3" fillId="4" borderId="0" xfId="0" applyFont="1" applyFill="1" applyAlignment="1">
      <alignment vertical="center"/>
    </xf>
    <xf numFmtId="0" fontId="11" fillId="2" borderId="0" xfId="0" applyFont="1" applyFill="1" applyAlignment="1">
      <alignment horizontal="center" vertical="center" wrapText="1"/>
    </xf>
    <xf numFmtId="0" fontId="11" fillId="2" borderId="0" xfId="0" applyFont="1" applyFill="1" applyAlignment="1">
      <alignment vertical="center"/>
    </xf>
    <xf numFmtId="0" fontId="12" fillId="2" borderId="0" xfId="0" applyFont="1" applyFill="1" applyAlignment="1">
      <alignment horizontal="left" vertical="center" wrapText="1"/>
    </xf>
    <xf numFmtId="0" fontId="12" fillId="2" borderId="0" xfId="0" applyFont="1" applyFill="1" applyAlignment="1">
      <alignment vertical="center" wrapText="1"/>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7" fillId="2" borderId="0" xfId="0" applyFont="1" applyFill="1" applyAlignment="1">
      <alignment vertical="center"/>
    </xf>
    <xf numFmtId="0" fontId="5" fillId="2" borderId="0" xfId="0" applyFont="1" applyFill="1" applyAlignment="1">
      <alignment vertical="center"/>
    </xf>
    <xf numFmtId="0" fontId="12" fillId="2" borderId="0" xfId="0" applyFont="1" applyFill="1" applyAlignment="1">
      <alignment horizontal="left" vertical="center"/>
    </xf>
    <xf numFmtId="0" fontId="6" fillId="2" borderId="0" xfId="0" applyFont="1" applyFill="1" applyAlignment="1">
      <alignment horizontal="left" vertical="top" wrapText="1"/>
    </xf>
    <xf numFmtId="0" fontId="6" fillId="2" borderId="0" xfId="0" applyFont="1" applyFill="1" applyAlignment="1">
      <alignment vertical="top" wrapText="1"/>
    </xf>
    <xf numFmtId="0" fontId="12" fillId="2" borderId="0" xfId="0" applyFont="1" applyFill="1" applyAlignment="1">
      <alignment vertical="center"/>
    </xf>
    <xf numFmtId="0" fontId="10" fillId="2" borderId="9" xfId="0" applyFont="1" applyFill="1" applyBorder="1"/>
    <xf numFmtId="0" fontId="10" fillId="2" borderId="10" xfId="0" applyFont="1" applyFill="1" applyBorder="1"/>
    <xf numFmtId="0" fontId="4" fillId="2" borderId="0" xfId="0" applyFont="1" applyFill="1" applyAlignment="1">
      <alignment horizontal="right" vertical="center"/>
    </xf>
    <xf numFmtId="0" fontId="7" fillId="2" borderId="0" xfId="0" applyFont="1" applyFill="1" applyAlignment="1">
      <alignment horizontal="center" vertical="center"/>
    </xf>
    <xf numFmtId="0" fontId="3" fillId="2" borderId="6" xfId="0" applyFont="1" applyFill="1" applyBorder="1"/>
    <xf numFmtId="0" fontId="3" fillId="2" borderId="11" xfId="0" applyFont="1" applyFill="1" applyBorder="1"/>
    <xf numFmtId="0" fontId="3" fillId="2" borderId="7" xfId="0" applyFont="1" applyFill="1" applyBorder="1"/>
    <xf numFmtId="164" fontId="3" fillId="0" borderId="0" xfId="0" applyNumberFormat="1" applyFont="1"/>
    <xf numFmtId="43" fontId="3" fillId="0" borderId="0" xfId="2" applyFont="1"/>
    <xf numFmtId="43" fontId="3" fillId="0" borderId="0" xfId="0" applyNumberFormat="1" applyFont="1"/>
    <xf numFmtId="0" fontId="3" fillId="0" borderId="0" xfId="0" quotePrefix="1" applyFont="1"/>
    <xf numFmtId="0" fontId="3" fillId="0" borderId="0" xfId="0" applyFont="1" applyAlignment="1">
      <alignment vertical="center" wrapText="1"/>
    </xf>
    <xf numFmtId="1"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2" fontId="13" fillId="2" borderId="1" xfId="0" quotePrefix="1" applyNumberFormat="1" applyFont="1" applyFill="1" applyBorder="1" applyAlignment="1">
      <alignment horizontal="center" vertical="center"/>
    </xf>
    <xf numFmtId="0" fontId="11" fillId="2" borderId="1" xfId="0" quotePrefix="1" applyFont="1" applyFill="1" applyBorder="1" applyAlignment="1">
      <alignment horizontal="center" vertical="center"/>
    </xf>
    <xf numFmtId="0" fontId="3" fillId="0" borderId="0" xfId="0" applyFont="1" applyAlignment="1">
      <alignment horizontal="center" vertical="center"/>
    </xf>
    <xf numFmtId="165" fontId="3" fillId="0" borderId="0" xfId="2" applyNumberFormat="1" applyFont="1" applyAlignment="1">
      <alignment horizontal="center" vertical="center"/>
    </xf>
    <xf numFmtId="0" fontId="11" fillId="4" borderId="0" xfId="0" applyFont="1" applyFill="1" applyAlignment="1">
      <alignment horizontal="right" vertical="center"/>
    </xf>
    <xf numFmtId="165" fontId="32" fillId="0" borderId="21" xfId="2" applyNumberFormat="1" applyFont="1" applyBorder="1" applyAlignment="1">
      <alignment horizontal="right" vertical="center"/>
    </xf>
    <xf numFmtId="3" fontId="13" fillId="2" borderId="1" xfId="0" quotePrefix="1" applyNumberFormat="1" applyFont="1" applyFill="1" applyBorder="1" applyAlignment="1">
      <alignment horizontal="center" vertical="center"/>
    </xf>
    <xf numFmtId="0" fontId="3" fillId="2" borderId="0" xfId="0" applyFont="1" applyFill="1" applyAlignment="1">
      <alignment wrapText="1"/>
    </xf>
    <xf numFmtId="1" fontId="13" fillId="2" borderId="1" xfId="0" quotePrefix="1" applyNumberFormat="1" applyFont="1" applyFill="1" applyBorder="1" applyAlignment="1">
      <alignment horizontal="center" vertical="center"/>
    </xf>
    <xf numFmtId="10" fontId="11" fillId="3" borderId="9" xfId="2" quotePrefix="1" applyNumberFormat="1" applyFont="1" applyFill="1" applyBorder="1" applyAlignment="1" applyProtection="1">
      <alignment wrapText="1"/>
    </xf>
    <xf numFmtId="10" fontId="11" fillId="3" borderId="10" xfId="2" quotePrefix="1" applyNumberFormat="1" applyFont="1" applyFill="1" applyBorder="1" applyAlignment="1" applyProtection="1">
      <alignment wrapText="1"/>
    </xf>
    <xf numFmtId="166" fontId="11" fillId="3" borderId="0" xfId="2" quotePrefix="1" applyNumberFormat="1" applyFont="1" applyFill="1" applyBorder="1" applyAlignment="1" applyProtection="1">
      <alignment horizontal="center" vertical="center" wrapText="1"/>
    </xf>
    <xf numFmtId="3" fontId="13" fillId="2" borderId="0" xfId="0" quotePrefix="1" applyNumberFormat="1" applyFont="1" applyFill="1" applyAlignment="1">
      <alignment horizontal="center" vertical="center"/>
    </xf>
    <xf numFmtId="2" fontId="13" fillId="2" borderId="22" xfId="0" quotePrefix="1" applyNumberFormat="1" applyFont="1" applyFill="1" applyBorder="1"/>
    <xf numFmtId="168" fontId="3" fillId="0" borderId="0" xfId="0" applyNumberFormat="1" applyFont="1" applyAlignment="1">
      <alignment vertical="center"/>
    </xf>
    <xf numFmtId="168" fontId="3" fillId="0" borderId="0" xfId="1" applyNumberFormat="1" applyFont="1" applyAlignment="1">
      <alignment vertical="center"/>
    </xf>
    <xf numFmtId="168" fontId="31" fillId="0" borderId="21" xfId="45" applyNumberFormat="1" applyFont="1" applyBorder="1" applyAlignment="1">
      <alignment horizontal="right" vertical="center"/>
    </xf>
    <xf numFmtId="0" fontId="3" fillId="4" borderId="0" xfId="0" applyFont="1" applyFill="1" applyAlignment="1">
      <alignment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3" fillId="2" borderId="11" xfId="0" applyFont="1" applyFill="1" applyBorder="1" applyAlignment="1">
      <alignment horizontal="left" vertical="top" wrapText="1"/>
    </xf>
    <xf numFmtId="1" fontId="8" fillId="0" borderId="2" xfId="1" applyNumberFormat="1" applyFont="1" applyFill="1" applyBorder="1" applyAlignment="1" applyProtection="1">
      <alignment horizontal="center" vertical="center" wrapText="1"/>
      <protection locked="0"/>
    </xf>
    <xf numFmtId="1" fontId="8" fillId="0" borderId="3" xfId="1" applyNumberFormat="1" applyFont="1" applyFill="1" applyBorder="1" applyAlignment="1" applyProtection="1">
      <alignment horizontal="center" vertical="center" wrapText="1"/>
      <protection locked="0"/>
    </xf>
    <xf numFmtId="0" fontId="6" fillId="2" borderId="11" xfId="0" applyFont="1" applyFill="1" applyBorder="1" applyAlignment="1">
      <alignment horizontal="left" vertical="top" wrapText="1"/>
    </xf>
    <xf numFmtId="0" fontId="10" fillId="2" borderId="0" xfId="0" applyFont="1" applyFill="1" applyAlignment="1">
      <alignment horizontal="left" vertical="center" wrapText="1"/>
    </xf>
    <xf numFmtId="9" fontId="30" fillId="0" borderId="2" xfId="1" applyFont="1" applyFill="1" applyBorder="1" applyAlignment="1" applyProtection="1">
      <alignment horizontal="center" vertical="center" wrapText="1"/>
      <protection locked="0"/>
    </xf>
    <xf numFmtId="9" fontId="30" fillId="0" borderId="3" xfId="1" applyFont="1" applyFill="1" applyBorder="1" applyAlignment="1" applyProtection="1">
      <alignment horizontal="center" vertical="center" wrapText="1"/>
      <protection locked="0"/>
    </xf>
    <xf numFmtId="43" fontId="8" fillId="5" borderId="2" xfId="2" applyFont="1" applyFill="1" applyBorder="1" applyAlignment="1" applyProtection="1">
      <alignment horizontal="center" vertical="center" wrapText="1"/>
      <protection locked="0"/>
    </xf>
    <xf numFmtId="43" fontId="8" fillId="5" borderId="3" xfId="2" applyFont="1" applyFill="1" applyBorder="1" applyAlignment="1" applyProtection="1">
      <alignment horizontal="center" vertical="center" wrapText="1"/>
      <protection locked="0"/>
    </xf>
    <xf numFmtId="0" fontId="10" fillId="4" borderId="0" xfId="0" applyFont="1" applyFill="1" applyAlignment="1">
      <alignment horizontal="left" wrapText="1"/>
    </xf>
    <xf numFmtId="9" fontId="11" fillId="4" borderId="4" xfId="1" applyFont="1" applyFill="1" applyBorder="1" applyAlignment="1" applyProtection="1">
      <alignment horizontal="center" vertical="center" wrapText="1"/>
    </xf>
    <xf numFmtId="9" fontId="11" fillId="4" borderId="5" xfId="1" applyFont="1" applyFill="1" applyBorder="1" applyAlignment="1" applyProtection="1">
      <alignment horizontal="center" vertical="center" wrapText="1"/>
    </xf>
    <xf numFmtId="9" fontId="11" fillId="4" borderId="6" xfId="1" applyFont="1" applyFill="1" applyBorder="1" applyAlignment="1" applyProtection="1">
      <alignment horizontal="center" vertical="center" wrapText="1"/>
    </xf>
    <xf numFmtId="9" fontId="11" fillId="4" borderId="7" xfId="1" applyFont="1" applyFill="1" applyBorder="1" applyAlignment="1" applyProtection="1">
      <alignment horizontal="center" vertical="center" wrapText="1"/>
    </xf>
    <xf numFmtId="9" fontId="11" fillId="4" borderId="2" xfId="1" applyFont="1" applyFill="1" applyBorder="1" applyAlignment="1" applyProtection="1">
      <alignment horizontal="center" vertical="center" wrapText="1"/>
    </xf>
    <xf numFmtId="9" fontId="11" fillId="4" borderId="3" xfId="1" applyFont="1" applyFill="1" applyBorder="1" applyAlignment="1" applyProtection="1">
      <alignment horizontal="center" vertical="center" wrapText="1"/>
    </xf>
    <xf numFmtId="0" fontId="4" fillId="2" borderId="0" xfId="0" applyFont="1" applyFill="1" applyAlignment="1">
      <alignment horizontal="center" vertical="center" wrapText="1"/>
    </xf>
    <xf numFmtId="43" fontId="11" fillId="5" borderId="2" xfId="2" applyFont="1" applyFill="1" applyBorder="1" applyAlignment="1" applyProtection="1">
      <alignment horizontal="center" vertical="center" wrapText="1"/>
      <protection locked="0"/>
    </xf>
    <xf numFmtId="43" fontId="11" fillId="5" borderId="3" xfId="2" applyFont="1" applyFill="1" applyBorder="1" applyAlignment="1" applyProtection="1">
      <alignment horizontal="center" vertical="center" wrapText="1"/>
      <protection locked="0"/>
    </xf>
    <xf numFmtId="0" fontId="10" fillId="4"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4" fillId="2" borderId="0" xfId="0" applyFont="1" applyFill="1" applyAlignment="1">
      <alignment horizontal="center" vertical="center"/>
    </xf>
    <xf numFmtId="166" fontId="11" fillId="3" borderId="2" xfId="2" quotePrefix="1" applyNumberFormat="1" applyFont="1" applyFill="1" applyBorder="1" applyAlignment="1" applyProtection="1">
      <alignment horizontal="center" vertical="center" wrapText="1"/>
    </xf>
    <xf numFmtId="166" fontId="11" fillId="3" borderId="3" xfId="2" quotePrefix="1" applyNumberFormat="1" applyFont="1" applyFill="1" applyBorder="1" applyAlignment="1" applyProtection="1">
      <alignment horizontal="center" vertical="center" wrapText="1"/>
    </xf>
    <xf numFmtId="167" fontId="11" fillId="3" borderId="2" xfId="2" quotePrefix="1" applyNumberFormat="1" applyFont="1" applyFill="1" applyBorder="1" applyAlignment="1" applyProtection="1">
      <alignment horizontal="center" vertical="center" wrapText="1"/>
    </xf>
    <xf numFmtId="167" fontId="11" fillId="3" borderId="3" xfId="2" quotePrefix="1" applyNumberFormat="1" applyFont="1" applyFill="1" applyBorder="1" applyAlignment="1" applyProtection="1">
      <alignment horizontal="center" vertical="center" wrapText="1"/>
    </xf>
    <xf numFmtId="0" fontId="11" fillId="4" borderId="0" xfId="0" applyFont="1" applyFill="1" applyAlignment="1">
      <alignment horizontal="right" vertical="center"/>
    </xf>
    <xf numFmtId="10" fontId="11" fillId="3" borderId="2" xfId="2" quotePrefix="1" applyNumberFormat="1" applyFont="1" applyFill="1" applyBorder="1" applyAlignment="1" applyProtection="1">
      <alignment horizontal="center" vertical="center" wrapText="1"/>
    </xf>
    <xf numFmtId="10" fontId="11" fillId="3" borderId="3" xfId="2" quotePrefix="1" applyNumberFormat="1" applyFont="1" applyFill="1" applyBorder="1" applyAlignment="1" applyProtection="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166" fontId="11" fillId="4" borderId="4" xfId="2" quotePrefix="1" applyNumberFormat="1" applyFont="1" applyFill="1" applyBorder="1" applyAlignment="1" applyProtection="1">
      <alignment horizontal="center" vertical="center" wrapText="1"/>
    </xf>
    <xf numFmtId="166" fontId="11" fillId="4" borderId="5" xfId="2" applyNumberFormat="1" applyFont="1" applyFill="1" applyBorder="1" applyAlignment="1" applyProtection="1">
      <alignment horizontal="center" vertical="center" wrapText="1"/>
    </xf>
    <xf numFmtId="166" fontId="11" fillId="4" borderId="6" xfId="2" applyNumberFormat="1" applyFont="1" applyFill="1" applyBorder="1" applyAlignment="1" applyProtection="1">
      <alignment horizontal="center" vertical="center" wrapText="1"/>
    </xf>
    <xf numFmtId="166" fontId="11" fillId="4" borderId="7" xfId="2" applyNumberFormat="1" applyFont="1" applyFill="1" applyBorder="1" applyAlignment="1" applyProtection="1">
      <alignment horizontal="center" vertical="center" wrapText="1"/>
    </xf>
    <xf numFmtId="43" fontId="11" fillId="2" borderId="2" xfId="2" applyFont="1" applyFill="1" applyBorder="1" applyAlignment="1" applyProtection="1">
      <alignment horizontal="center" vertical="center" wrapText="1"/>
    </xf>
    <xf numFmtId="43" fontId="11" fillId="2" borderId="3" xfId="2" applyFont="1" applyFill="1" applyBorder="1" applyAlignment="1" applyProtection="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center"/>
    </xf>
  </cellXfs>
  <cellStyles count="48">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3" builtinId="22" customBuiltin="1"/>
    <cellStyle name="Cella collegata" xfId="14" builtinId="24" customBuiltin="1"/>
    <cellStyle name="Cella da controllare" xfId="15"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1" builtinId="20" customBuiltin="1"/>
    <cellStyle name="Migliaia" xfId="2" builtinId="3"/>
    <cellStyle name="Migliaia 2" xfId="44"/>
    <cellStyle name="Neutrale" xfId="10" builtinId="28" customBuiltin="1"/>
    <cellStyle name="Normale" xfId="0" builtinId="0" customBuiltin="1"/>
    <cellStyle name="Normale 2" xfId="47"/>
    <cellStyle name="Normale 3" xfId="43"/>
    <cellStyle name="Nota 2" xfId="46"/>
    <cellStyle name="Output" xfId="12" builtinId="21" customBuiltin="1"/>
    <cellStyle name="Percentuale" xfId="1" builtinId="5" customBuiltin="1"/>
    <cellStyle name="Percentuale 2" xfId="45"/>
    <cellStyle name="Testo avviso" xfId="16" builtinId="11" customBuiltin="1"/>
    <cellStyle name="Testo descrittivo" xfId="17" builtinId="53" customBuiltin="1"/>
    <cellStyle name="Titolo" xfId="3" builtinId="15" customBuiltin="1"/>
    <cellStyle name="Titolo 1" xfId="4" builtinId="16" customBuiltin="1"/>
    <cellStyle name="Titolo 2" xfId="5" builtinId="17" customBuiltin="1"/>
    <cellStyle name="Titolo 3" xfId="6" builtinId="18" customBuiltin="1"/>
    <cellStyle name="Titolo 4" xfId="7" builtinId="19" customBuiltin="1"/>
    <cellStyle name="Totale" xfId="18" builtinId="25" customBuiltin="1"/>
    <cellStyle name="Valore non valido" xfId="9" builtinId="27" customBuiltin="1"/>
    <cellStyle name="Valore valido" xfId="8" builtinId="26" customBuiltin="1"/>
  </cellStyles>
  <dxfs count="0"/>
  <tableStyles count="0" defaultTableStyle="TableStyleMedium2" defaultPivotStyle="PivotStyleLight16"/>
  <colors>
    <mruColors>
      <color rgb="FFDDEBF7"/>
      <color rgb="FF003399"/>
      <color rgb="FF008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tabSelected="1" zoomScaleNormal="100" workbookViewId="0">
      <selection activeCell="C4" sqref="C4:H4"/>
    </sheetView>
  </sheetViews>
  <sheetFormatPr defaultColWidth="8.85546875" defaultRowHeight="12.75" x14ac:dyDescent="0.2"/>
  <cols>
    <col min="1" max="1" width="2.5703125" style="1" customWidth="1"/>
    <col min="2" max="2" width="3.5703125" style="1" customWidth="1"/>
    <col min="3" max="3" width="70.42578125" style="1" customWidth="1"/>
    <col min="4" max="4" width="3.5703125" style="1" customWidth="1"/>
    <col min="5" max="5" width="19.85546875" style="1" customWidth="1"/>
    <col min="6" max="6" width="6.42578125" style="1" customWidth="1"/>
    <col min="7" max="7" width="3.5703125" style="1" customWidth="1"/>
    <col min="8" max="8" width="15.5703125" style="1" customWidth="1"/>
    <col min="9" max="10" width="3.5703125" style="1" customWidth="1"/>
    <col min="11" max="11" width="8.85546875" style="1"/>
    <col min="12" max="12" width="15" style="1" bestFit="1" customWidth="1"/>
    <col min="13" max="13" width="14" style="1" bestFit="1" customWidth="1"/>
    <col min="14" max="15" width="8.85546875" style="1"/>
    <col min="16" max="16" width="17.5703125" style="1" bestFit="1" customWidth="1"/>
    <col min="17" max="16384" width="8.85546875" style="1"/>
  </cols>
  <sheetData>
    <row r="1" spans="2:16" ht="14.1" customHeight="1" thickBot="1" x14ac:dyDescent="0.25"/>
    <row r="2" spans="2:16" ht="9" customHeight="1" x14ac:dyDescent="0.2">
      <c r="B2" s="6"/>
      <c r="C2" s="7"/>
      <c r="D2" s="7"/>
      <c r="E2" s="7"/>
      <c r="F2" s="7"/>
      <c r="G2" s="7"/>
      <c r="H2" s="7"/>
      <c r="I2" s="8"/>
    </row>
    <row r="3" spans="2:16" ht="18" customHeight="1" x14ac:dyDescent="0.2">
      <c r="B3" s="9"/>
      <c r="C3" s="90" t="s">
        <v>10</v>
      </c>
      <c r="D3" s="90"/>
      <c r="E3" s="90"/>
      <c r="F3" s="90"/>
      <c r="G3" s="90"/>
      <c r="H3" s="90"/>
      <c r="I3" s="10"/>
    </row>
    <row r="4" spans="2:16" ht="39.75" customHeight="1" x14ac:dyDescent="0.2">
      <c r="B4" s="9"/>
      <c r="C4" s="94" t="s">
        <v>15</v>
      </c>
      <c r="D4" s="95"/>
      <c r="E4" s="95"/>
      <c r="F4" s="95"/>
      <c r="G4" s="95"/>
      <c r="H4" s="95"/>
      <c r="I4" s="10"/>
    </row>
    <row r="5" spans="2:16" ht="9" customHeight="1" thickBot="1" x14ac:dyDescent="0.25">
      <c r="B5" s="9"/>
      <c r="C5" s="11"/>
      <c r="D5" s="11"/>
      <c r="E5" s="11"/>
      <c r="F5" s="11"/>
      <c r="G5" s="11"/>
      <c r="H5" s="11"/>
      <c r="I5" s="10"/>
    </row>
    <row r="6" spans="2:16" ht="42" customHeight="1" thickBot="1" x14ac:dyDescent="0.25">
      <c r="B6" s="9"/>
      <c r="C6" s="58" t="s">
        <v>18</v>
      </c>
      <c r="D6" s="17"/>
      <c r="E6" s="91"/>
      <c r="F6" s="92"/>
      <c r="G6" s="11"/>
      <c r="H6" s="11"/>
      <c r="I6" s="10"/>
    </row>
    <row r="7" spans="2:16" ht="9" customHeight="1" x14ac:dyDescent="0.2">
      <c r="B7" s="9"/>
      <c r="C7" s="11"/>
      <c r="D7" s="11"/>
      <c r="E7" s="11"/>
      <c r="F7" s="11"/>
      <c r="G7" s="11"/>
      <c r="H7" s="11"/>
      <c r="I7" s="10"/>
    </row>
    <row r="8" spans="2:16" ht="9" customHeight="1" x14ac:dyDescent="0.2">
      <c r="B8" s="9"/>
      <c r="C8" s="11"/>
      <c r="D8" s="11"/>
      <c r="E8" s="11"/>
      <c r="F8" s="11"/>
      <c r="G8" s="11"/>
      <c r="H8" s="11"/>
      <c r="I8" s="10"/>
    </row>
    <row r="9" spans="2:16" ht="18" customHeight="1" x14ac:dyDescent="0.2">
      <c r="B9" s="9"/>
      <c r="C9" s="12" t="s">
        <v>0</v>
      </c>
      <c r="D9" s="12"/>
      <c r="E9" s="96" t="s">
        <v>1</v>
      </c>
      <c r="F9" s="96"/>
      <c r="G9" s="13"/>
      <c r="H9" s="13" t="s">
        <v>2</v>
      </c>
      <c r="I9" s="10"/>
    </row>
    <row r="10" spans="2:16" ht="9" customHeight="1" thickBot="1" x14ac:dyDescent="0.25">
      <c r="B10" s="9"/>
      <c r="C10" s="12"/>
      <c r="D10" s="12"/>
      <c r="E10" s="13"/>
      <c r="F10" s="13"/>
      <c r="G10" s="13"/>
      <c r="H10" s="12"/>
      <c r="I10" s="10"/>
    </row>
    <row r="11" spans="2:16" ht="18" customHeight="1" thickBot="1" x14ac:dyDescent="0.25">
      <c r="B11" s="9"/>
      <c r="C11" s="104" t="s">
        <v>11</v>
      </c>
      <c r="D11" s="14"/>
      <c r="E11" s="102" t="e">
        <f>VLOOKUP(E6,Elenchi!G3:H177,2)</f>
        <v>#N/A</v>
      </c>
      <c r="F11" s="103"/>
      <c r="G11" s="15"/>
      <c r="H11" s="54" t="e">
        <f>IF(E11&lt;=-0.2,30,IF(E11&gt;=0,0,ROUND(-E11/20*30*100,2)))</f>
        <v>#N/A</v>
      </c>
      <c r="I11" s="10"/>
    </row>
    <row r="12" spans="2:16" ht="18" customHeight="1" x14ac:dyDescent="0.2">
      <c r="B12" s="9"/>
      <c r="C12" s="104"/>
      <c r="D12" s="14"/>
      <c r="E12" s="12"/>
      <c r="F12" s="12"/>
      <c r="G12" s="12"/>
      <c r="H12" s="12"/>
      <c r="I12" s="10"/>
      <c r="O12" s="50"/>
    </row>
    <row r="13" spans="2:16" ht="9" customHeight="1" thickBot="1" x14ac:dyDescent="0.25">
      <c r="B13" s="9"/>
      <c r="C13" s="16"/>
      <c r="D13" s="16"/>
      <c r="E13" s="12"/>
      <c r="F13" s="12"/>
      <c r="G13" s="12"/>
      <c r="H13" s="12"/>
      <c r="I13" s="10"/>
    </row>
    <row r="14" spans="2:16" ht="21" customHeight="1" thickBot="1" x14ac:dyDescent="0.25">
      <c r="B14" s="9"/>
      <c r="C14" s="101" t="s">
        <v>207</v>
      </c>
      <c r="D14" s="21"/>
      <c r="E14" s="99">
        <v>2024</v>
      </c>
      <c r="F14" s="100"/>
      <c r="G14" s="61"/>
      <c r="H14" s="62">
        <v>2014</v>
      </c>
      <c r="I14" s="10"/>
      <c r="P14" s="49"/>
    </row>
    <row r="15" spans="2:16" ht="6" customHeight="1" thickBot="1" x14ac:dyDescent="0.3">
      <c r="B15" s="9"/>
      <c r="C15" s="101"/>
      <c r="D15" s="21"/>
      <c r="E15" s="63"/>
      <c r="F15" s="64"/>
      <c r="G15" s="61"/>
      <c r="H15" s="67"/>
      <c r="I15" s="10"/>
      <c r="P15" s="49"/>
    </row>
    <row r="16" spans="2:16" ht="30.75" customHeight="1" thickBot="1" x14ac:dyDescent="0.25">
      <c r="B16" s="9"/>
      <c r="C16" s="101"/>
      <c r="D16" s="21"/>
      <c r="E16" s="97" t="e">
        <f>VLOOKUP(E6,Elenchi!G3:K177,4)</f>
        <v>#N/A</v>
      </c>
      <c r="F16" s="98"/>
      <c r="G16" s="18"/>
      <c r="H16" s="60" t="e">
        <f>VLOOKUP(E6,Elenchi!G3:K177,5)</f>
        <v>#N/A</v>
      </c>
      <c r="I16" s="10"/>
      <c r="P16" s="49"/>
    </row>
    <row r="17" spans="2:17" ht="16.5" customHeight="1" x14ac:dyDescent="0.2">
      <c r="B17" s="9"/>
      <c r="C17" s="21"/>
      <c r="D17" s="21"/>
      <c r="E17" s="65"/>
      <c r="F17" s="65"/>
      <c r="G17" s="18"/>
      <c r="H17" s="66"/>
      <c r="I17" s="10"/>
      <c r="P17" s="49"/>
    </row>
    <row r="18" spans="2:17" ht="81.599999999999994" customHeight="1" x14ac:dyDescent="0.2">
      <c r="B18" s="9"/>
      <c r="C18" s="93" t="s">
        <v>226</v>
      </c>
      <c r="D18" s="93"/>
      <c r="E18" s="93"/>
      <c r="F18" s="93"/>
      <c r="G18" s="93"/>
      <c r="H18" s="93"/>
      <c r="I18" s="10"/>
      <c r="P18" s="48"/>
      <c r="Q18" s="47"/>
    </row>
    <row r="19" spans="2:17" ht="9" customHeight="1" thickBot="1" x14ac:dyDescent="0.25">
      <c r="B19" s="9"/>
      <c r="C19" s="74"/>
      <c r="D19" s="74"/>
      <c r="E19" s="74"/>
      <c r="F19" s="74"/>
      <c r="G19" s="74"/>
      <c r="H19" s="74"/>
      <c r="I19" s="10"/>
    </row>
    <row r="20" spans="2:17" ht="8.1" customHeight="1" thickBot="1" x14ac:dyDescent="0.25">
      <c r="B20" s="9"/>
      <c r="C20" s="23"/>
      <c r="D20" s="23"/>
      <c r="E20" s="23"/>
      <c r="F20" s="23"/>
      <c r="G20" s="23"/>
      <c r="H20" s="24"/>
      <c r="I20" s="10"/>
    </row>
    <row r="21" spans="2:17" ht="24.6" customHeight="1" thickBot="1" x14ac:dyDescent="0.25">
      <c r="B21" s="9"/>
      <c r="C21" s="105" t="s">
        <v>210</v>
      </c>
      <c r="D21" s="12"/>
      <c r="E21" s="106" t="e">
        <f>VLOOKUP(E24,Elenchi!G3:I177,3)</f>
        <v>#N/A</v>
      </c>
      <c r="F21" s="107">
        <f>VLOOKUP(F24,Elenchi!H4:I178,2)</f>
        <v>152</v>
      </c>
      <c r="G21" s="28"/>
      <c r="H21" s="55" t="e">
        <f>+IF(AND(E21&lt;=5000,E21&gt;2000),16,IF(AND(E21&gt;5000,E21&lt;=10000),8,IF(E21&lt;=2000,25,IF(E21&gt;10000,0))))</f>
        <v>#N/A</v>
      </c>
      <c r="I21" s="10"/>
    </row>
    <row r="22" spans="2:17" ht="16.350000000000001" customHeight="1" thickBot="1" x14ac:dyDescent="0.25">
      <c r="B22" s="9"/>
      <c r="C22" s="105"/>
      <c r="D22" s="12"/>
      <c r="E22" s="108" t="e">
        <f>VLOOKUP(E25,Elenchi!G5:H179,2)</f>
        <v>#N/A</v>
      </c>
      <c r="F22" s="109">
        <f>VLOOKUP(F25,Elenchi!H5:I179,2)</f>
        <v>152</v>
      </c>
      <c r="G22" s="28"/>
      <c r="H22" s="29"/>
      <c r="I22" s="10"/>
    </row>
    <row r="23" spans="2:17" ht="13.35" customHeight="1" thickBot="1" x14ac:dyDescent="0.25">
      <c r="B23" s="9"/>
      <c r="C23" s="21"/>
      <c r="D23" s="21"/>
      <c r="E23" s="26"/>
      <c r="F23" s="26"/>
      <c r="G23" s="30"/>
      <c r="H23" s="31"/>
      <c r="I23" s="10"/>
    </row>
    <row r="24" spans="2:17" ht="30" customHeight="1" thickBot="1" x14ac:dyDescent="0.25">
      <c r="B24" s="9"/>
      <c r="C24" s="58" t="s">
        <v>18</v>
      </c>
      <c r="D24" s="21"/>
      <c r="E24" s="110">
        <f>+E6</f>
        <v>0</v>
      </c>
      <c r="F24" s="111"/>
      <c r="G24" s="30"/>
      <c r="H24" s="31"/>
      <c r="I24" s="10"/>
    </row>
    <row r="25" spans="2:17" ht="12.6" customHeight="1" x14ac:dyDescent="0.2">
      <c r="B25" s="9"/>
      <c r="C25" s="93"/>
      <c r="D25" s="93"/>
      <c r="E25" s="93"/>
      <c r="F25" s="93"/>
      <c r="G25" s="93"/>
      <c r="H25" s="93"/>
      <c r="I25" s="10"/>
    </row>
    <row r="26" spans="2:17" ht="60.6" customHeight="1" x14ac:dyDescent="0.2">
      <c r="B26" s="9"/>
      <c r="C26" s="22" t="s">
        <v>215</v>
      </c>
      <c r="D26" s="22"/>
      <c r="E26" s="22"/>
      <c r="F26" s="22"/>
      <c r="G26" s="22"/>
      <c r="H26" s="22"/>
      <c r="I26" s="10"/>
    </row>
    <row r="27" spans="2:17" ht="10.35" customHeight="1" thickBot="1" x14ac:dyDescent="0.25">
      <c r="B27" s="9"/>
      <c r="C27" s="74"/>
      <c r="D27" s="74"/>
      <c r="E27" s="74"/>
      <c r="F27" s="74"/>
      <c r="G27" s="74"/>
      <c r="H27" s="74"/>
      <c r="I27" s="10"/>
    </row>
    <row r="28" spans="2:17" ht="11.45" customHeight="1" thickBot="1" x14ac:dyDescent="0.25">
      <c r="B28" s="9"/>
      <c r="C28" s="23"/>
      <c r="D28" s="23"/>
      <c r="E28" s="23"/>
      <c r="F28" s="23"/>
      <c r="G28" s="23"/>
      <c r="H28" s="24"/>
      <c r="I28" s="10"/>
    </row>
    <row r="29" spans="2:17" ht="18" customHeight="1" thickBot="1" x14ac:dyDescent="0.25">
      <c r="B29" s="9"/>
      <c r="C29" s="12" t="s">
        <v>211</v>
      </c>
      <c r="D29" s="12"/>
      <c r="E29" s="84" t="s">
        <v>8</v>
      </c>
      <c r="F29" s="85"/>
      <c r="G29" s="25"/>
      <c r="H29" s="52">
        <f>+IF(E32=Elenchi!A4,15,IF(E32=Elenchi!A5,15,IF(E32=Elenchi!A7,15,0)))</f>
        <v>0</v>
      </c>
      <c r="I29" s="10"/>
    </row>
    <row r="30" spans="2:17" ht="18" customHeight="1" thickBot="1" x14ac:dyDescent="0.25">
      <c r="B30" s="9"/>
      <c r="C30" s="20"/>
      <c r="D30" s="20"/>
      <c r="E30" s="86"/>
      <c r="F30" s="87"/>
      <c r="G30" s="19"/>
      <c r="H30" s="19"/>
      <c r="I30" s="10"/>
    </row>
    <row r="31" spans="2:17" ht="9" customHeight="1" thickBot="1" x14ac:dyDescent="0.25">
      <c r="B31" s="9"/>
      <c r="C31" s="20"/>
      <c r="D31" s="20"/>
      <c r="E31" s="26"/>
      <c r="F31" s="26"/>
      <c r="G31" s="19"/>
      <c r="H31" s="19"/>
      <c r="I31" s="10"/>
    </row>
    <row r="32" spans="2:17" ht="56.45" customHeight="1" thickBot="1" x14ac:dyDescent="0.25">
      <c r="B32" s="9"/>
      <c r="C32" s="71"/>
      <c r="D32" s="27"/>
      <c r="E32" s="81"/>
      <c r="F32" s="82"/>
      <c r="G32" s="18"/>
      <c r="H32" s="19"/>
      <c r="I32" s="10"/>
    </row>
    <row r="33" spans="2:9" ht="70.5" customHeight="1" x14ac:dyDescent="0.2">
      <c r="B33" s="9"/>
      <c r="C33" s="112" t="s">
        <v>222</v>
      </c>
      <c r="D33" s="112"/>
      <c r="E33" s="112"/>
      <c r="F33" s="112"/>
      <c r="G33" s="112"/>
      <c r="H33" s="112"/>
      <c r="I33" s="10"/>
    </row>
    <row r="34" spans="2:9" x14ac:dyDescent="0.2">
      <c r="B34" s="9"/>
      <c r="C34" s="83" t="s">
        <v>225</v>
      </c>
      <c r="D34" s="83"/>
      <c r="E34" s="83"/>
      <c r="F34" s="83"/>
      <c r="G34" s="83"/>
      <c r="H34" s="83"/>
      <c r="I34" s="10"/>
    </row>
    <row r="35" spans="2:9" ht="9" customHeight="1" thickBot="1" x14ac:dyDescent="0.25">
      <c r="B35" s="9"/>
      <c r="C35" s="74"/>
      <c r="D35" s="74"/>
      <c r="E35" s="74"/>
      <c r="F35" s="74"/>
      <c r="G35" s="74"/>
      <c r="H35" s="74"/>
      <c r="I35" s="10"/>
    </row>
    <row r="36" spans="2:9" ht="9" customHeight="1" thickBot="1" x14ac:dyDescent="0.25">
      <c r="B36" s="9"/>
      <c r="C36" s="32"/>
      <c r="D36" s="32"/>
      <c r="E36" s="32"/>
      <c r="F36" s="32"/>
      <c r="G36" s="32"/>
      <c r="H36" s="33"/>
      <c r="I36" s="10"/>
    </row>
    <row r="37" spans="2:9" ht="18" customHeight="1" thickBot="1" x14ac:dyDescent="0.25">
      <c r="B37" s="9"/>
      <c r="C37" s="12" t="s">
        <v>12</v>
      </c>
      <c r="D37" s="12"/>
      <c r="E37" s="84" t="s">
        <v>8</v>
      </c>
      <c r="F37" s="85"/>
      <c r="G37" s="34"/>
      <c r="H37" s="52" t="b">
        <f>+IF(E40=Elenchi!B4,10,IF(Griglia!E40=Elenchi!B5,10,IF(E40=Elenchi!B3,0)))</f>
        <v>0</v>
      </c>
      <c r="I37" s="10"/>
    </row>
    <row r="38" spans="2:9" ht="9" customHeight="1" thickBot="1" x14ac:dyDescent="0.25">
      <c r="B38" s="9"/>
      <c r="C38" s="12"/>
      <c r="D38" s="12"/>
      <c r="E38" s="86"/>
      <c r="F38" s="87"/>
      <c r="G38" s="34"/>
      <c r="H38" s="35"/>
      <c r="I38" s="10"/>
    </row>
    <row r="39" spans="2:9" ht="18" customHeight="1" thickBot="1" x14ac:dyDescent="0.25">
      <c r="B39" s="9"/>
      <c r="C39" s="36"/>
      <c r="D39" s="26"/>
      <c r="E39" s="26"/>
      <c r="F39" s="26"/>
      <c r="G39" s="26"/>
      <c r="H39" s="26"/>
      <c r="I39" s="10"/>
    </row>
    <row r="40" spans="2:9" ht="68.45" customHeight="1" thickBot="1" x14ac:dyDescent="0.25">
      <c r="B40" s="9"/>
      <c r="C40" s="12"/>
      <c r="D40" s="12"/>
      <c r="E40" s="75"/>
      <c r="F40" s="76"/>
      <c r="G40" s="34"/>
      <c r="H40" s="35"/>
      <c r="I40" s="10"/>
    </row>
    <row r="41" spans="2:9" ht="38.1" customHeight="1" x14ac:dyDescent="0.2">
      <c r="B41" s="9"/>
      <c r="C41" s="83" t="s">
        <v>223</v>
      </c>
      <c r="D41" s="83"/>
      <c r="E41" s="83"/>
      <c r="F41" s="83"/>
      <c r="G41" s="83"/>
      <c r="H41" s="83"/>
      <c r="I41" s="10"/>
    </row>
    <row r="42" spans="2:9" ht="15" customHeight="1" x14ac:dyDescent="0.2">
      <c r="B42" s="9"/>
      <c r="C42" s="83" t="s">
        <v>224</v>
      </c>
      <c r="D42" s="83"/>
      <c r="E42" s="83"/>
      <c r="F42" s="83"/>
      <c r="G42" s="83"/>
      <c r="H42" s="83"/>
      <c r="I42" s="10"/>
    </row>
    <row r="43" spans="2:9" ht="9" customHeight="1" thickBot="1" x14ac:dyDescent="0.25">
      <c r="B43" s="9"/>
      <c r="C43" s="77"/>
      <c r="D43" s="77"/>
      <c r="E43" s="77"/>
      <c r="F43" s="77"/>
      <c r="G43" s="77"/>
      <c r="H43" s="77"/>
      <c r="I43" s="10"/>
    </row>
    <row r="44" spans="2:9" ht="9" customHeight="1" thickBot="1" x14ac:dyDescent="0.25">
      <c r="B44" s="9"/>
      <c r="C44" s="37"/>
      <c r="D44" s="37"/>
      <c r="E44" s="37"/>
      <c r="F44" s="37"/>
      <c r="G44" s="37"/>
      <c r="H44" s="38"/>
      <c r="I44" s="10"/>
    </row>
    <row r="45" spans="2:9" ht="27.6" customHeight="1" thickBot="1" x14ac:dyDescent="0.25">
      <c r="B45" s="9"/>
      <c r="C45" s="104" t="s">
        <v>13</v>
      </c>
      <c r="D45" s="12"/>
      <c r="E45" s="88" t="s">
        <v>8</v>
      </c>
      <c r="F45" s="89"/>
      <c r="G45" s="39"/>
      <c r="H45" s="52" t="b">
        <f>+IF(E47=Elenchi!F4,10,IF(E47=Elenchi!F5,10,IF(E47=Elenchi!F6,10,IF(E47=Elenchi!F3,0))))</f>
        <v>0</v>
      </c>
      <c r="I45" s="10"/>
    </row>
    <row r="46" spans="2:9" ht="28.35" customHeight="1" thickBot="1" x14ac:dyDescent="0.25">
      <c r="B46" s="9"/>
      <c r="C46" s="104"/>
      <c r="D46" s="37"/>
      <c r="E46" s="26"/>
      <c r="F46" s="26"/>
      <c r="G46" s="37"/>
      <c r="H46" s="38"/>
      <c r="I46" s="10"/>
    </row>
    <row r="47" spans="2:9" ht="53.45" customHeight="1" thickBot="1" x14ac:dyDescent="0.25">
      <c r="B47" s="9"/>
      <c r="C47" s="14"/>
      <c r="D47" s="37"/>
      <c r="E47" s="75"/>
      <c r="F47" s="76"/>
      <c r="G47" s="37"/>
      <c r="H47" s="38"/>
      <c r="I47" s="10"/>
    </row>
    <row r="48" spans="2:9" s="5" customFormat="1" ht="24" customHeight="1" x14ac:dyDescent="0.2">
      <c r="B48" s="40"/>
      <c r="C48" s="78" t="s">
        <v>213</v>
      </c>
      <c r="D48" s="78"/>
      <c r="E48" s="78"/>
      <c r="F48" s="78"/>
      <c r="G48" s="78"/>
      <c r="H48" s="78"/>
      <c r="I48" s="41"/>
    </row>
    <row r="49" spans="2:9" ht="9" customHeight="1" thickBot="1" x14ac:dyDescent="0.25">
      <c r="B49" s="9"/>
      <c r="C49" s="77"/>
      <c r="D49" s="77"/>
      <c r="E49" s="77"/>
      <c r="F49" s="77"/>
      <c r="G49" s="77"/>
      <c r="H49" s="77"/>
      <c r="I49" s="10"/>
    </row>
    <row r="50" spans="2:9" ht="9" customHeight="1" thickBot="1" x14ac:dyDescent="0.25">
      <c r="B50" s="9"/>
      <c r="C50" s="32"/>
      <c r="D50" s="32"/>
      <c r="E50" s="32"/>
      <c r="F50" s="32"/>
      <c r="G50" s="32"/>
      <c r="H50" s="33"/>
      <c r="I50" s="10"/>
    </row>
    <row r="51" spans="2:9" ht="27" customHeight="1" thickBot="1" x14ac:dyDescent="0.25">
      <c r="B51" s="9"/>
      <c r="C51" s="12" t="s">
        <v>14</v>
      </c>
      <c r="D51" s="12"/>
      <c r="E51" s="88" t="s">
        <v>8</v>
      </c>
      <c r="F51" s="89"/>
      <c r="G51" s="39"/>
      <c r="H51" s="55">
        <f>+IF(E54="SI",10,0)</f>
        <v>0</v>
      </c>
      <c r="I51" s="10"/>
    </row>
    <row r="52" spans="2:9" ht="9" customHeight="1" x14ac:dyDescent="0.2">
      <c r="B52" s="9"/>
      <c r="C52" s="37"/>
      <c r="D52" s="37"/>
      <c r="E52" s="37"/>
      <c r="F52" s="37"/>
      <c r="G52" s="37"/>
      <c r="H52" s="38"/>
      <c r="I52" s="10"/>
    </row>
    <row r="53" spans="2:9" ht="9" customHeight="1" thickBot="1" x14ac:dyDescent="0.25">
      <c r="B53" s="9"/>
      <c r="C53" s="37"/>
      <c r="D53" s="37"/>
      <c r="E53" s="37"/>
      <c r="F53" s="37"/>
      <c r="G53" s="37"/>
      <c r="H53" s="38"/>
      <c r="I53" s="10"/>
    </row>
    <row r="54" spans="2:9" ht="39" customHeight="1" thickBot="1" x14ac:dyDescent="0.25">
      <c r="B54" s="9"/>
      <c r="C54" s="37"/>
      <c r="D54" s="37"/>
      <c r="E54" s="79"/>
      <c r="F54" s="80"/>
      <c r="G54" s="37"/>
      <c r="H54" s="38"/>
      <c r="I54" s="10"/>
    </row>
    <row r="55" spans="2:9" ht="9" customHeight="1" x14ac:dyDescent="0.2">
      <c r="B55" s="9"/>
      <c r="C55" s="37"/>
      <c r="D55" s="37"/>
      <c r="E55" s="37"/>
      <c r="F55" s="37"/>
      <c r="G55" s="37"/>
      <c r="H55" s="38"/>
      <c r="I55" s="10"/>
    </row>
    <row r="56" spans="2:9" s="5" customFormat="1" ht="29.45" customHeight="1" x14ac:dyDescent="0.2">
      <c r="B56" s="40"/>
      <c r="C56" s="78" t="s">
        <v>214</v>
      </c>
      <c r="D56" s="78"/>
      <c r="E56" s="78"/>
      <c r="F56" s="78"/>
      <c r="G56" s="78"/>
      <c r="H56" s="78"/>
      <c r="I56" s="41"/>
    </row>
    <row r="57" spans="2:9" ht="9" customHeight="1" thickBot="1" x14ac:dyDescent="0.25">
      <c r="B57" s="9"/>
      <c r="C57" s="77"/>
      <c r="D57" s="77"/>
      <c r="E57" s="77"/>
      <c r="F57" s="77"/>
      <c r="G57" s="77"/>
      <c r="H57" s="77"/>
      <c r="I57" s="10"/>
    </row>
    <row r="58" spans="2:9" ht="9" customHeight="1" thickBot="1" x14ac:dyDescent="0.25">
      <c r="B58" s="9"/>
      <c r="C58" s="32"/>
      <c r="D58" s="32"/>
      <c r="E58" s="32"/>
      <c r="F58" s="32"/>
      <c r="G58" s="32"/>
      <c r="H58" s="33"/>
      <c r="I58" s="10"/>
    </row>
    <row r="59" spans="2:9" ht="18" customHeight="1" thickBot="1" x14ac:dyDescent="0.25">
      <c r="B59" s="9"/>
      <c r="C59" s="42" t="s">
        <v>4</v>
      </c>
      <c r="D59" s="42"/>
      <c r="E59" s="25"/>
      <c r="F59" s="25"/>
      <c r="G59" s="43"/>
      <c r="H59" s="53" t="e">
        <f>+H11+H21+H29+H37+H45+H51</f>
        <v>#N/A</v>
      </c>
      <c r="I59" s="10"/>
    </row>
    <row r="60" spans="2:9" ht="9" customHeight="1" thickBot="1" x14ac:dyDescent="0.25">
      <c r="B60" s="44"/>
      <c r="C60" s="45"/>
      <c r="D60" s="45"/>
      <c r="E60" s="45"/>
      <c r="F60" s="45"/>
      <c r="G60" s="45"/>
      <c r="H60" s="45"/>
      <c r="I60" s="46"/>
    </row>
    <row r="61" spans="2:9" ht="9" customHeight="1" x14ac:dyDescent="0.2"/>
    <row r="64" spans="2:9" x14ac:dyDescent="0.2">
      <c r="C64" s="1" t="s">
        <v>9</v>
      </c>
    </row>
    <row r="65" spans="3:8" ht="53.45" customHeight="1" x14ac:dyDescent="0.2">
      <c r="C65" s="72" t="s">
        <v>209</v>
      </c>
      <c r="D65" s="73"/>
      <c r="E65" s="73"/>
      <c r="F65" s="73"/>
      <c r="G65" s="73"/>
      <c r="H65" s="73"/>
    </row>
    <row r="66" spans="3:8" ht="42" customHeight="1" x14ac:dyDescent="0.2">
      <c r="C66" s="73" t="s">
        <v>208</v>
      </c>
      <c r="D66" s="73"/>
      <c r="E66" s="73"/>
      <c r="F66" s="73"/>
      <c r="G66" s="73"/>
      <c r="H66" s="73"/>
    </row>
    <row r="67" spans="3:8" s="2" customFormat="1" ht="80.099999999999994" customHeight="1" x14ac:dyDescent="0.25">
      <c r="C67" s="72" t="s">
        <v>212</v>
      </c>
      <c r="D67" s="73"/>
      <c r="E67" s="73"/>
      <c r="F67" s="73"/>
      <c r="G67" s="73"/>
      <c r="H67" s="73"/>
    </row>
  </sheetData>
  <sheetProtection algorithmName="SHA-512" hashValue="ya5nvImVoBjqlwoV7JmJUF+WvGyVZq2Mu846HSjM8pn+vZEyUPogSeYvXR3bz3bKrlqINtBy/8VybjILJF516Q==" saltValue="b3IkQHRR/WaQwYaxZiSfHg==" spinCount="100000" sheet="1" objects="1" scenarios="1"/>
  <mergeCells count="38">
    <mergeCell ref="C45:C46"/>
    <mergeCell ref="E45:F45"/>
    <mergeCell ref="E47:F47"/>
    <mergeCell ref="C35:H35"/>
    <mergeCell ref="C11:C12"/>
    <mergeCell ref="E29:F30"/>
    <mergeCell ref="C21:C22"/>
    <mergeCell ref="E21:F22"/>
    <mergeCell ref="E24:F24"/>
    <mergeCell ref="C25:H25"/>
    <mergeCell ref="C27:H27"/>
    <mergeCell ref="C33:H33"/>
    <mergeCell ref="C41:H41"/>
    <mergeCell ref="C3:H3"/>
    <mergeCell ref="E6:F6"/>
    <mergeCell ref="C18:H18"/>
    <mergeCell ref="C4:H4"/>
    <mergeCell ref="E9:F9"/>
    <mergeCell ref="E16:F16"/>
    <mergeCell ref="E14:F14"/>
    <mergeCell ref="C14:C16"/>
    <mergeCell ref="E11:F11"/>
    <mergeCell ref="C67:H67"/>
    <mergeCell ref="C66:H66"/>
    <mergeCell ref="C65:H65"/>
    <mergeCell ref="C19:H19"/>
    <mergeCell ref="E40:F40"/>
    <mergeCell ref="C57:H57"/>
    <mergeCell ref="C56:H56"/>
    <mergeCell ref="E54:F54"/>
    <mergeCell ref="C49:H49"/>
    <mergeCell ref="E32:F32"/>
    <mergeCell ref="C34:H34"/>
    <mergeCell ref="E37:F38"/>
    <mergeCell ref="C48:H48"/>
    <mergeCell ref="C42:H42"/>
    <mergeCell ref="C43:H43"/>
    <mergeCell ref="E51:F51"/>
  </mergeCells>
  <printOptions horizontalCentered="1"/>
  <pageMargins left="3.937007874015748E-2" right="3.937007874015748E-2" top="0.35433070866141736" bottom="0.35433070866141736"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Elenchi!$D$3:$D$4</xm:f>
          </x14:formula1>
          <xm:sqref>E59:F59 E54:F54</xm:sqref>
        </x14:dataValidation>
        <x14:dataValidation type="list" allowBlank="1" showInputMessage="1" showErrorMessage="1">
          <x14:formula1>
            <xm:f>Elenchi!$G$3:$G$177</xm:f>
          </x14:formula1>
          <xm:sqref>E6:F6</xm:sqref>
        </x14:dataValidation>
        <x14:dataValidation type="list" allowBlank="1" showInputMessage="1" showErrorMessage="1">
          <x14:formula1>
            <xm:f>Elenchi!$B$3:$B$5</xm:f>
          </x14:formula1>
          <xm:sqref>E40:F40</xm:sqref>
        </x14:dataValidation>
        <x14:dataValidation type="list" allowBlank="1" showInputMessage="1" showErrorMessage="1">
          <x14:formula1>
            <xm:f>Elenchi!$F$4:$F$6</xm:f>
          </x14:formula1>
          <xm:sqref>F46</xm:sqref>
        </x14:dataValidation>
        <x14:dataValidation type="list" allowBlank="1" showInputMessage="1" showErrorMessage="1">
          <x14:formula1>
            <xm:f>Elenchi!$F$3:$F$6</xm:f>
          </x14:formula1>
          <xm:sqref>E47:F47</xm:sqref>
        </x14:dataValidation>
        <x14:dataValidation type="list" allowBlank="1" showInputMessage="1" showErrorMessage="1">
          <x14:formula1>
            <xm:f>Elenchi!$A$3:$A$7</xm:f>
          </x14:formula1>
          <xm:sqref>E32:F32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8"/>
  <sheetViews>
    <sheetView workbookViewId="0">
      <selection activeCell="H140" sqref="H140"/>
    </sheetView>
  </sheetViews>
  <sheetFormatPr defaultColWidth="12.42578125" defaultRowHeight="12.75" x14ac:dyDescent="0.25"/>
  <cols>
    <col min="1" max="1" width="17.5703125" style="2" customWidth="1"/>
    <col min="2" max="2" width="33.42578125" style="2" bestFit="1" customWidth="1"/>
    <col min="3" max="3" width="18.85546875" style="2" customWidth="1"/>
    <col min="4" max="4" width="17.5703125" style="2" customWidth="1"/>
    <col min="5" max="5" width="55.140625" style="2" bestFit="1" customWidth="1"/>
    <col min="6" max="6" width="27.5703125" style="2" customWidth="1"/>
    <col min="7" max="7" width="12.42578125" style="2"/>
    <col min="8" max="8" width="12.42578125" style="68"/>
    <col min="9" max="16384" width="12.42578125" style="2"/>
  </cols>
  <sheetData>
    <row r="1" spans="1:11" x14ac:dyDescent="0.25">
      <c r="A1" s="4" t="s">
        <v>16</v>
      </c>
      <c r="B1" s="4" t="s">
        <v>17</v>
      </c>
      <c r="C1" s="4" t="s">
        <v>7</v>
      </c>
      <c r="D1" s="4" t="s">
        <v>6</v>
      </c>
      <c r="E1" s="4" t="s">
        <v>19</v>
      </c>
      <c r="F1" s="4" t="s">
        <v>26</v>
      </c>
      <c r="G1" s="113" t="s">
        <v>203</v>
      </c>
      <c r="H1" s="113"/>
      <c r="I1" s="113"/>
    </row>
    <row r="2" spans="1:11" x14ac:dyDescent="0.25">
      <c r="H2" s="68" t="s">
        <v>205</v>
      </c>
      <c r="I2" s="2" t="s">
        <v>204</v>
      </c>
      <c r="J2" s="56">
        <v>2024</v>
      </c>
      <c r="K2" s="56">
        <v>2014</v>
      </c>
    </row>
    <row r="3" spans="1:11" x14ac:dyDescent="0.25">
      <c r="A3" s="56" t="s">
        <v>206</v>
      </c>
      <c r="B3" s="56" t="s">
        <v>206</v>
      </c>
      <c r="C3" s="3" t="s">
        <v>3</v>
      </c>
      <c r="D3" s="3" t="s">
        <v>3</v>
      </c>
      <c r="E3" s="2" t="s">
        <v>20</v>
      </c>
      <c r="F3" s="56" t="s">
        <v>206</v>
      </c>
      <c r="G3" s="2" t="s">
        <v>28</v>
      </c>
      <c r="H3" s="69">
        <v>-0.25541000000000003</v>
      </c>
      <c r="I3" s="57">
        <v>516</v>
      </c>
      <c r="J3" s="59">
        <v>516</v>
      </c>
      <c r="K3" s="59">
        <v>693</v>
      </c>
    </row>
    <row r="4" spans="1:11" ht="38.25" x14ac:dyDescent="0.25">
      <c r="A4" s="3" t="s">
        <v>216</v>
      </c>
      <c r="B4" s="3" t="s">
        <v>219</v>
      </c>
      <c r="C4" s="3" t="s">
        <v>5</v>
      </c>
      <c r="D4" s="3" t="s">
        <v>5</v>
      </c>
      <c r="E4" s="2" t="s">
        <v>21</v>
      </c>
      <c r="F4" s="2" t="s">
        <v>24</v>
      </c>
      <c r="G4" s="51" t="s">
        <v>32</v>
      </c>
      <c r="H4" s="69">
        <v>-3.3709999999999997E-2</v>
      </c>
      <c r="I4" s="57">
        <v>258</v>
      </c>
      <c r="J4" s="59">
        <v>258</v>
      </c>
      <c r="K4" s="59">
        <v>267</v>
      </c>
    </row>
    <row r="5" spans="1:11" ht="51" x14ac:dyDescent="0.25">
      <c r="A5" s="3" t="s">
        <v>217</v>
      </c>
      <c r="B5" s="3" t="s">
        <v>220</v>
      </c>
      <c r="C5" s="3"/>
      <c r="D5" s="3"/>
      <c r="E5" s="2" t="s">
        <v>22</v>
      </c>
      <c r="F5" s="51" t="s">
        <v>25</v>
      </c>
      <c r="G5" s="51" t="s">
        <v>36</v>
      </c>
      <c r="H5" s="69">
        <v>-5.9569999999999998E-2</v>
      </c>
      <c r="I5" s="57">
        <v>5273</v>
      </c>
      <c r="J5" s="59">
        <v>5273</v>
      </c>
      <c r="K5" s="59">
        <v>5607</v>
      </c>
    </row>
    <row r="6" spans="1:11" ht="51" x14ac:dyDescent="0.25">
      <c r="A6" s="3" t="s">
        <v>218</v>
      </c>
      <c r="C6" s="3"/>
      <c r="D6" s="3"/>
      <c r="E6" s="2" t="s">
        <v>23</v>
      </c>
      <c r="F6" s="51" t="s">
        <v>27</v>
      </c>
      <c r="G6" s="51" t="s">
        <v>40</v>
      </c>
      <c r="H6" s="69">
        <v>-5.5010000000000003E-2</v>
      </c>
      <c r="I6" s="57">
        <v>1821</v>
      </c>
      <c r="J6" s="59">
        <v>1821</v>
      </c>
      <c r="K6" s="59">
        <v>1927</v>
      </c>
    </row>
    <row r="7" spans="1:11" ht="76.5" x14ac:dyDescent="0.25">
      <c r="A7" s="3" t="s">
        <v>221</v>
      </c>
      <c r="B7" s="3"/>
      <c r="C7" s="3"/>
      <c r="D7" s="3"/>
      <c r="G7" s="51" t="s">
        <v>44</v>
      </c>
      <c r="H7" s="69">
        <v>-0.11364</v>
      </c>
      <c r="I7" s="57">
        <v>1404</v>
      </c>
      <c r="J7" s="59">
        <v>1404</v>
      </c>
      <c r="K7" s="59">
        <v>1584</v>
      </c>
    </row>
    <row r="8" spans="1:11" x14ac:dyDescent="0.25">
      <c r="A8" s="3"/>
      <c r="B8" s="3"/>
      <c r="C8" s="3"/>
      <c r="D8" s="3"/>
      <c r="G8" s="51" t="s">
        <v>48</v>
      </c>
      <c r="H8" s="69">
        <v>-5.663E-2</v>
      </c>
      <c r="I8" s="57">
        <v>27605</v>
      </c>
      <c r="J8" s="59">
        <v>27605</v>
      </c>
      <c r="K8" s="59">
        <v>29262</v>
      </c>
    </row>
    <row r="9" spans="1:11" x14ac:dyDescent="0.25">
      <c r="A9" s="3"/>
      <c r="B9" s="3"/>
      <c r="C9" s="3"/>
      <c r="D9" s="3"/>
      <c r="G9" s="51" t="s">
        <v>52</v>
      </c>
      <c r="H9" s="69">
        <v>-9.0380000000000002E-2</v>
      </c>
      <c r="I9" s="57">
        <v>3734</v>
      </c>
      <c r="J9" s="59">
        <v>3734</v>
      </c>
      <c r="K9" s="59">
        <v>4105</v>
      </c>
    </row>
    <row r="10" spans="1:11" x14ac:dyDescent="0.25">
      <c r="A10" s="3"/>
      <c r="B10" s="3"/>
      <c r="C10" s="3"/>
      <c r="D10" s="3"/>
      <c r="G10" s="51" t="s">
        <v>56</v>
      </c>
      <c r="H10" s="69">
        <v>-0.11222</v>
      </c>
      <c r="I10" s="57">
        <v>2484</v>
      </c>
      <c r="J10" s="59">
        <v>2484</v>
      </c>
      <c r="K10" s="59">
        <v>2798</v>
      </c>
    </row>
    <row r="11" spans="1:11" x14ac:dyDescent="0.25">
      <c r="A11" s="3"/>
      <c r="B11" s="3"/>
      <c r="C11" s="3"/>
      <c r="D11" s="3"/>
      <c r="G11" s="51" t="s">
        <v>60</v>
      </c>
      <c r="H11" s="69">
        <v>-7.1010000000000004E-2</v>
      </c>
      <c r="I11" s="57">
        <v>4082</v>
      </c>
      <c r="J11" s="59">
        <v>4082</v>
      </c>
      <c r="K11" s="59">
        <v>4394</v>
      </c>
    </row>
    <row r="12" spans="1:11" x14ac:dyDescent="0.25">
      <c r="A12" s="3"/>
      <c r="B12" s="3"/>
      <c r="C12" s="3"/>
      <c r="D12" s="3"/>
      <c r="G12" s="51" t="s">
        <v>64</v>
      </c>
      <c r="H12" s="69">
        <v>-0.18404000000000001</v>
      </c>
      <c r="I12" s="57">
        <v>2208</v>
      </c>
      <c r="J12" s="59">
        <v>2208</v>
      </c>
      <c r="K12" s="59">
        <v>2706</v>
      </c>
    </row>
    <row r="13" spans="1:11" ht="25.5" x14ac:dyDescent="0.25">
      <c r="A13" s="3"/>
      <c r="B13" s="3"/>
      <c r="C13" s="3"/>
      <c r="D13" s="3"/>
      <c r="G13" s="51" t="s">
        <v>68</v>
      </c>
      <c r="H13" s="69">
        <v>-8.3059999999999995E-2</v>
      </c>
      <c r="I13" s="57">
        <v>850</v>
      </c>
      <c r="J13" s="59">
        <v>850</v>
      </c>
      <c r="K13" s="59">
        <v>927</v>
      </c>
    </row>
    <row r="14" spans="1:11" x14ac:dyDescent="0.25">
      <c r="A14" s="3"/>
      <c r="B14" s="3"/>
      <c r="C14" s="3"/>
      <c r="D14" s="3"/>
      <c r="G14" s="51" t="s">
        <v>72</v>
      </c>
      <c r="H14" s="69">
        <v>-0.14732000000000001</v>
      </c>
      <c r="I14" s="57">
        <v>2292</v>
      </c>
      <c r="J14" s="59">
        <v>2292</v>
      </c>
      <c r="K14" s="59">
        <v>2688</v>
      </c>
    </row>
    <row r="15" spans="1:11" ht="25.5" x14ac:dyDescent="0.25">
      <c r="A15" s="3"/>
      <c r="B15" s="3"/>
      <c r="C15" s="3"/>
      <c r="D15" s="3"/>
      <c r="G15" s="51" t="s">
        <v>76</v>
      </c>
      <c r="H15" s="69">
        <v>-0.10345</v>
      </c>
      <c r="I15" s="57">
        <v>1222</v>
      </c>
      <c r="J15" s="59">
        <v>1222</v>
      </c>
      <c r="K15" s="59">
        <v>1363</v>
      </c>
    </row>
    <row r="16" spans="1:11" x14ac:dyDescent="0.25">
      <c r="A16" s="3"/>
      <c r="B16" s="3"/>
      <c r="C16" s="3"/>
      <c r="D16" s="3"/>
      <c r="G16" s="51" t="s">
        <v>80</v>
      </c>
      <c r="H16" s="69">
        <v>-0.16911000000000001</v>
      </c>
      <c r="I16" s="57">
        <v>1361</v>
      </c>
      <c r="J16" s="59">
        <v>1361</v>
      </c>
      <c r="K16" s="59">
        <v>1638</v>
      </c>
    </row>
    <row r="17" spans="1:11" x14ac:dyDescent="0.25">
      <c r="A17" s="3"/>
      <c r="B17" s="3"/>
      <c r="C17" s="3"/>
      <c r="D17" s="3"/>
      <c r="G17" s="51" t="s">
        <v>84</v>
      </c>
      <c r="H17" s="69">
        <v>-0.2</v>
      </c>
      <c r="I17" s="57">
        <v>208</v>
      </c>
      <c r="J17" s="59">
        <v>208</v>
      </c>
      <c r="K17" s="59">
        <v>260</v>
      </c>
    </row>
    <row r="18" spans="1:11" x14ac:dyDescent="0.25">
      <c r="A18" s="3"/>
      <c r="B18" s="3"/>
      <c r="C18" s="3"/>
      <c r="D18" s="3"/>
      <c r="G18" s="51" t="s">
        <v>88</v>
      </c>
      <c r="H18" s="69">
        <v>-6.1969999999999997E-2</v>
      </c>
      <c r="I18" s="57">
        <v>4117</v>
      </c>
      <c r="J18" s="59">
        <v>4117</v>
      </c>
      <c r="K18" s="59">
        <v>4389</v>
      </c>
    </row>
    <row r="19" spans="1:11" x14ac:dyDescent="0.25">
      <c r="A19" s="3"/>
      <c r="B19" s="3"/>
      <c r="C19" s="3"/>
      <c r="D19" s="3"/>
      <c r="G19" s="51" t="s">
        <v>92</v>
      </c>
      <c r="H19" s="69">
        <v>-0.12781000000000001</v>
      </c>
      <c r="I19" s="57">
        <v>1433</v>
      </c>
      <c r="J19" s="59">
        <v>1433</v>
      </c>
      <c r="K19" s="59">
        <v>1643</v>
      </c>
    </row>
    <row r="20" spans="1:11" ht="25.5" x14ac:dyDescent="0.25">
      <c r="A20" s="3"/>
      <c r="B20" s="3"/>
      <c r="C20" s="3"/>
      <c r="D20" s="3"/>
      <c r="G20" s="51" t="s">
        <v>96</v>
      </c>
      <c r="H20" s="69">
        <v>-0.11518</v>
      </c>
      <c r="I20" s="57">
        <v>676</v>
      </c>
      <c r="J20" s="59">
        <v>676</v>
      </c>
      <c r="K20" s="59">
        <v>764</v>
      </c>
    </row>
    <row r="21" spans="1:11" ht="25.5" x14ac:dyDescent="0.25">
      <c r="A21" s="3"/>
      <c r="B21" s="3"/>
      <c r="C21" s="3"/>
      <c r="D21" s="3"/>
      <c r="G21" s="51" t="s">
        <v>100</v>
      </c>
      <c r="H21" s="69">
        <v>-3.3689999999999998E-2</v>
      </c>
      <c r="I21" s="57">
        <v>631</v>
      </c>
      <c r="J21" s="59">
        <v>631</v>
      </c>
      <c r="K21" s="59">
        <v>653</v>
      </c>
    </row>
    <row r="22" spans="1:11" x14ac:dyDescent="0.25">
      <c r="A22" s="3"/>
      <c r="B22" s="3"/>
      <c r="C22" s="3"/>
      <c r="D22" s="3"/>
      <c r="G22" s="51" t="s">
        <v>104</v>
      </c>
      <c r="H22" s="69">
        <v>-9.7640000000000005E-2</v>
      </c>
      <c r="I22" s="57">
        <v>573</v>
      </c>
      <c r="J22" s="59">
        <v>573</v>
      </c>
      <c r="K22" s="59">
        <v>635</v>
      </c>
    </row>
    <row r="23" spans="1:11" x14ac:dyDescent="0.25">
      <c r="A23" s="3"/>
      <c r="B23" s="3"/>
      <c r="C23" s="3"/>
      <c r="D23" s="3"/>
      <c r="G23" s="51" t="s">
        <v>108</v>
      </c>
      <c r="H23" s="69">
        <v>-7.0260000000000003E-2</v>
      </c>
      <c r="I23" s="57">
        <v>913</v>
      </c>
      <c r="J23" s="59">
        <v>913</v>
      </c>
      <c r="K23" s="59">
        <v>982</v>
      </c>
    </row>
    <row r="24" spans="1:11" x14ac:dyDescent="0.25">
      <c r="A24" s="3"/>
      <c r="B24" s="3"/>
      <c r="C24" s="3"/>
      <c r="D24" s="3"/>
      <c r="G24" s="51" t="s">
        <v>112</v>
      </c>
      <c r="H24" s="69">
        <v>-9.8559999999999995E-2</v>
      </c>
      <c r="I24" s="57">
        <v>4198</v>
      </c>
      <c r="J24" s="59">
        <v>4198</v>
      </c>
      <c r="K24" s="59">
        <v>4657</v>
      </c>
    </row>
    <row r="25" spans="1:11" ht="25.5" x14ac:dyDescent="0.25">
      <c r="A25" s="3"/>
      <c r="B25" s="3"/>
      <c r="G25" s="51" t="s">
        <v>116</v>
      </c>
      <c r="H25" s="69">
        <v>-8.6470000000000005E-2</v>
      </c>
      <c r="I25" s="57">
        <v>412</v>
      </c>
      <c r="J25" s="59">
        <v>412</v>
      </c>
      <c r="K25" s="59">
        <v>451</v>
      </c>
    </row>
    <row r="26" spans="1:11" x14ac:dyDescent="0.25">
      <c r="G26" s="51" t="s">
        <v>120</v>
      </c>
      <c r="H26" s="69">
        <v>-0.13850999999999999</v>
      </c>
      <c r="I26" s="57">
        <v>566</v>
      </c>
      <c r="J26" s="59">
        <v>566</v>
      </c>
      <c r="K26" s="59">
        <v>657</v>
      </c>
    </row>
    <row r="27" spans="1:11" ht="25.5" x14ac:dyDescent="0.25">
      <c r="G27" s="51" t="s">
        <v>124</v>
      </c>
      <c r="H27" s="69">
        <v>-8.319E-2</v>
      </c>
      <c r="I27" s="57">
        <v>1609</v>
      </c>
      <c r="J27" s="59">
        <v>1609</v>
      </c>
      <c r="K27" s="59">
        <v>1755</v>
      </c>
    </row>
    <row r="28" spans="1:11" x14ac:dyDescent="0.25">
      <c r="G28" s="51" t="s">
        <v>128</v>
      </c>
      <c r="H28" s="69">
        <v>-6.2700000000000006E-2</v>
      </c>
      <c r="I28" s="57">
        <v>2915</v>
      </c>
      <c r="J28" s="59">
        <v>2915</v>
      </c>
      <c r="K28" s="59">
        <v>3110</v>
      </c>
    </row>
    <row r="29" spans="1:11" x14ac:dyDescent="0.25">
      <c r="G29" s="51" t="s">
        <v>132</v>
      </c>
      <c r="H29" s="69">
        <v>-0.11981</v>
      </c>
      <c r="I29" s="57">
        <v>2439</v>
      </c>
      <c r="J29" s="59">
        <v>2439</v>
      </c>
      <c r="K29" s="59">
        <v>2771</v>
      </c>
    </row>
    <row r="30" spans="1:11" x14ac:dyDescent="0.25">
      <c r="G30" s="51" t="s">
        <v>136</v>
      </c>
      <c r="H30" s="69">
        <v>-2.7399999999999998E-3</v>
      </c>
      <c r="I30" s="57">
        <v>364</v>
      </c>
      <c r="J30" s="59">
        <v>364</v>
      </c>
      <c r="K30" s="59">
        <v>365</v>
      </c>
    </row>
    <row r="31" spans="1:11" ht="25.5" x14ac:dyDescent="0.25">
      <c r="G31" s="51" t="s">
        <v>140</v>
      </c>
      <c r="H31" s="69">
        <v>-8.3570000000000005E-2</v>
      </c>
      <c r="I31" s="57">
        <v>318</v>
      </c>
      <c r="J31" s="59">
        <v>318</v>
      </c>
      <c r="K31" s="59">
        <v>347</v>
      </c>
    </row>
    <row r="32" spans="1:11" ht="25.5" x14ac:dyDescent="0.25">
      <c r="G32" s="51" t="s">
        <v>144</v>
      </c>
      <c r="H32" s="69">
        <v>-0.13077</v>
      </c>
      <c r="I32" s="57">
        <v>3995</v>
      </c>
      <c r="J32" s="59">
        <v>3995</v>
      </c>
      <c r="K32" s="59">
        <v>4596</v>
      </c>
    </row>
    <row r="33" spans="7:11" x14ac:dyDescent="0.25">
      <c r="G33" s="51" t="s">
        <v>148</v>
      </c>
      <c r="H33" s="69">
        <v>-0.13222999999999999</v>
      </c>
      <c r="I33" s="57">
        <v>525</v>
      </c>
      <c r="J33" s="59">
        <v>525</v>
      </c>
      <c r="K33" s="59">
        <v>605</v>
      </c>
    </row>
    <row r="34" spans="7:11" x14ac:dyDescent="0.25">
      <c r="G34" s="51" t="s">
        <v>152</v>
      </c>
      <c r="H34" s="69">
        <v>-0.22051000000000001</v>
      </c>
      <c r="I34" s="57">
        <v>608</v>
      </c>
      <c r="J34" s="59">
        <v>608</v>
      </c>
      <c r="K34" s="59">
        <v>780</v>
      </c>
    </row>
    <row r="35" spans="7:11" x14ac:dyDescent="0.25">
      <c r="G35" s="51" t="s">
        <v>156</v>
      </c>
      <c r="H35" s="69">
        <v>-0.13100000000000001</v>
      </c>
      <c r="I35" s="57">
        <v>670</v>
      </c>
      <c r="J35" s="59">
        <v>670</v>
      </c>
      <c r="K35" s="59">
        <v>771</v>
      </c>
    </row>
    <row r="36" spans="7:11" x14ac:dyDescent="0.25">
      <c r="G36" s="51" t="s">
        <v>160</v>
      </c>
      <c r="H36" s="69">
        <v>-5.5559999999999998E-2</v>
      </c>
      <c r="I36" s="57">
        <v>1190</v>
      </c>
      <c r="J36" s="59">
        <v>1190</v>
      </c>
      <c r="K36" s="59">
        <v>1260</v>
      </c>
    </row>
    <row r="37" spans="7:11" x14ac:dyDescent="0.25">
      <c r="G37" s="51" t="s">
        <v>164</v>
      </c>
      <c r="H37" s="69">
        <v>-8.4459999999999993E-2</v>
      </c>
      <c r="I37" s="57">
        <v>271</v>
      </c>
      <c r="J37" s="59">
        <v>271</v>
      </c>
      <c r="K37" s="59">
        <v>296</v>
      </c>
    </row>
    <row r="38" spans="7:11" ht="25.5" x14ac:dyDescent="0.25">
      <c r="G38" s="51" t="s">
        <v>168</v>
      </c>
      <c r="H38" s="69">
        <v>-6.232E-2</v>
      </c>
      <c r="I38" s="57">
        <v>7026</v>
      </c>
      <c r="J38" s="59">
        <v>7026</v>
      </c>
      <c r="K38" s="59">
        <v>7493</v>
      </c>
    </row>
    <row r="39" spans="7:11" ht="38.25" x14ac:dyDescent="0.25">
      <c r="G39" s="51" t="s">
        <v>172</v>
      </c>
      <c r="H39" s="69">
        <v>-7.0600000000000003E-3</v>
      </c>
      <c r="I39" s="57">
        <v>844</v>
      </c>
      <c r="J39" s="59">
        <v>844</v>
      </c>
      <c r="K39" s="59">
        <v>850</v>
      </c>
    </row>
    <row r="40" spans="7:11" ht="25.5" x14ac:dyDescent="0.25">
      <c r="G40" s="51" t="s">
        <v>176</v>
      </c>
      <c r="H40" s="69">
        <v>-0.10423</v>
      </c>
      <c r="I40" s="57">
        <v>1186</v>
      </c>
      <c r="J40" s="59">
        <v>1186</v>
      </c>
      <c r="K40" s="59">
        <v>1324</v>
      </c>
    </row>
    <row r="41" spans="7:11" ht="25.5" x14ac:dyDescent="0.25">
      <c r="G41" s="51" t="s">
        <v>180</v>
      </c>
      <c r="H41" s="69">
        <v>-8.8880000000000001E-2</v>
      </c>
      <c r="I41" s="57">
        <v>4418</v>
      </c>
      <c r="J41" s="59">
        <v>4418</v>
      </c>
      <c r="K41" s="59">
        <v>4849</v>
      </c>
    </row>
    <row r="42" spans="7:11" ht="25.5" x14ac:dyDescent="0.25">
      <c r="G42" s="51" t="s">
        <v>184</v>
      </c>
      <c r="H42" s="69">
        <v>-7.3400000000000007E-2</v>
      </c>
      <c r="I42" s="57">
        <v>1073</v>
      </c>
      <c r="J42" s="59">
        <v>1073</v>
      </c>
      <c r="K42" s="59">
        <v>1158</v>
      </c>
    </row>
    <row r="43" spans="7:11" ht="25.5" x14ac:dyDescent="0.25">
      <c r="G43" s="51" t="s">
        <v>188</v>
      </c>
      <c r="H43" s="69">
        <v>-2.521E-2</v>
      </c>
      <c r="I43" s="57">
        <v>464</v>
      </c>
      <c r="J43" s="59">
        <v>464</v>
      </c>
      <c r="K43" s="59">
        <v>476</v>
      </c>
    </row>
    <row r="44" spans="7:11" x14ac:dyDescent="0.25">
      <c r="G44" s="51" t="s">
        <v>192</v>
      </c>
      <c r="H44" s="69">
        <v>-7.3910000000000003E-2</v>
      </c>
      <c r="I44" s="57">
        <v>1253</v>
      </c>
      <c r="J44" s="59">
        <v>1253</v>
      </c>
      <c r="K44" s="59">
        <v>1353</v>
      </c>
    </row>
    <row r="45" spans="7:11" ht="25.5" x14ac:dyDescent="0.25">
      <c r="G45" s="51" t="s">
        <v>196</v>
      </c>
      <c r="H45" s="69">
        <v>-5.357E-2</v>
      </c>
      <c r="I45" s="57">
        <v>583</v>
      </c>
      <c r="J45" s="59">
        <v>583</v>
      </c>
      <c r="K45" s="59">
        <v>616</v>
      </c>
    </row>
    <row r="46" spans="7:11" x14ac:dyDescent="0.25">
      <c r="G46" s="51" t="s">
        <v>200</v>
      </c>
      <c r="H46" s="69">
        <v>-7.2620000000000004E-2</v>
      </c>
      <c r="I46" s="57">
        <v>6411</v>
      </c>
      <c r="J46" s="59">
        <v>6411</v>
      </c>
      <c r="K46" s="59">
        <v>6913</v>
      </c>
    </row>
    <row r="47" spans="7:11" x14ac:dyDescent="0.25">
      <c r="G47" s="51" t="s">
        <v>29</v>
      </c>
      <c r="H47" s="69">
        <v>-0.20977999999999999</v>
      </c>
      <c r="I47" s="57">
        <v>388</v>
      </c>
      <c r="J47" s="59">
        <v>388</v>
      </c>
      <c r="K47" s="59">
        <v>491</v>
      </c>
    </row>
    <row r="48" spans="7:11" ht="25.5" x14ac:dyDescent="0.25">
      <c r="G48" s="51" t="s">
        <v>33</v>
      </c>
      <c r="H48" s="69">
        <v>-0.17316000000000001</v>
      </c>
      <c r="I48" s="57">
        <v>382</v>
      </c>
      <c r="J48" s="59">
        <v>382</v>
      </c>
      <c r="K48" s="59">
        <v>462</v>
      </c>
    </row>
    <row r="49" spans="7:11" x14ac:dyDescent="0.25">
      <c r="G49" s="51" t="s">
        <v>37</v>
      </c>
      <c r="H49" s="69">
        <v>-4.675E-2</v>
      </c>
      <c r="I49" s="57">
        <v>367</v>
      </c>
      <c r="J49" s="59">
        <v>367</v>
      </c>
      <c r="K49" s="59">
        <v>385</v>
      </c>
    </row>
    <row r="50" spans="7:11" ht="25.5" x14ac:dyDescent="0.25">
      <c r="G50" s="51" t="s">
        <v>41</v>
      </c>
      <c r="H50" s="69">
        <v>-0.13866000000000001</v>
      </c>
      <c r="I50" s="57">
        <v>615</v>
      </c>
      <c r="J50" s="59">
        <v>615</v>
      </c>
      <c r="K50" s="59">
        <v>714</v>
      </c>
    </row>
    <row r="51" spans="7:11" x14ac:dyDescent="0.25">
      <c r="G51" s="51" t="s">
        <v>45</v>
      </c>
      <c r="H51" s="69">
        <v>-0.23780000000000001</v>
      </c>
      <c r="I51" s="57">
        <v>125</v>
      </c>
      <c r="J51" s="59">
        <v>125</v>
      </c>
      <c r="K51" s="59">
        <v>164</v>
      </c>
    </row>
    <row r="52" spans="7:11" x14ac:dyDescent="0.25">
      <c r="G52" s="51" t="s">
        <v>49</v>
      </c>
      <c r="H52" s="69">
        <v>-0.11212</v>
      </c>
      <c r="I52" s="57">
        <v>879</v>
      </c>
      <c r="J52" s="59">
        <v>879</v>
      </c>
      <c r="K52" s="59">
        <v>990</v>
      </c>
    </row>
    <row r="53" spans="7:11" ht="25.5" x14ac:dyDescent="0.25">
      <c r="G53" s="51" t="s">
        <v>53</v>
      </c>
      <c r="H53" s="69">
        <v>-0.15895999999999999</v>
      </c>
      <c r="I53" s="57">
        <v>455</v>
      </c>
      <c r="J53" s="59">
        <v>455</v>
      </c>
      <c r="K53" s="59">
        <v>541</v>
      </c>
    </row>
    <row r="54" spans="7:11" x14ac:dyDescent="0.25">
      <c r="G54" s="51" t="s">
        <v>57</v>
      </c>
      <c r="H54" s="69">
        <v>2.14E-3</v>
      </c>
      <c r="I54" s="57">
        <v>4223</v>
      </c>
      <c r="J54" s="59">
        <v>4223</v>
      </c>
      <c r="K54" s="59">
        <v>4214</v>
      </c>
    </row>
    <row r="55" spans="7:11" x14ac:dyDescent="0.25">
      <c r="G55" s="51" t="s">
        <v>61</v>
      </c>
      <c r="H55" s="69">
        <v>-0.10356</v>
      </c>
      <c r="I55" s="57">
        <v>277</v>
      </c>
      <c r="J55" s="59">
        <v>277</v>
      </c>
      <c r="K55" s="59">
        <v>309</v>
      </c>
    </row>
    <row r="56" spans="7:11" x14ac:dyDescent="0.25">
      <c r="G56" s="51" t="s">
        <v>65</v>
      </c>
      <c r="H56" s="69">
        <v>-0.1118</v>
      </c>
      <c r="I56" s="57">
        <v>572</v>
      </c>
      <c r="J56" s="59">
        <v>572</v>
      </c>
      <c r="K56" s="59">
        <v>644</v>
      </c>
    </row>
    <row r="57" spans="7:11" x14ac:dyDescent="0.25">
      <c r="G57" s="51" t="s">
        <v>69</v>
      </c>
      <c r="H57" s="69">
        <v>-1.4250000000000001E-2</v>
      </c>
      <c r="I57" s="57">
        <v>3665</v>
      </c>
      <c r="J57" s="59">
        <v>3665</v>
      </c>
      <c r="K57" s="59">
        <v>3718</v>
      </c>
    </row>
    <row r="58" spans="7:11" ht="25.5" x14ac:dyDescent="0.25">
      <c r="G58" s="51" t="s">
        <v>73</v>
      </c>
      <c r="H58" s="69">
        <v>-8.0750000000000002E-2</v>
      </c>
      <c r="I58" s="57">
        <v>1514</v>
      </c>
      <c r="J58" s="59">
        <v>1514</v>
      </c>
      <c r="K58" s="59">
        <v>1647</v>
      </c>
    </row>
    <row r="59" spans="7:11" x14ac:dyDescent="0.25">
      <c r="G59" s="51" t="s">
        <v>77</v>
      </c>
      <c r="H59" s="69">
        <v>-6.6900000000000001E-2</v>
      </c>
      <c r="I59" s="57">
        <v>530</v>
      </c>
      <c r="J59" s="59">
        <v>530</v>
      </c>
      <c r="K59" s="59">
        <v>568</v>
      </c>
    </row>
    <row r="60" spans="7:11" x14ac:dyDescent="0.25">
      <c r="G60" s="51" t="s">
        <v>81</v>
      </c>
      <c r="H60" s="69">
        <v>-8.5019999999999998E-2</v>
      </c>
      <c r="I60" s="57">
        <v>3573</v>
      </c>
      <c r="J60" s="59">
        <v>3573</v>
      </c>
      <c r="K60" s="59">
        <v>3905</v>
      </c>
    </row>
    <row r="61" spans="7:11" x14ac:dyDescent="0.25">
      <c r="G61" s="51" t="s">
        <v>85</v>
      </c>
      <c r="H61" s="69">
        <v>-0.17268</v>
      </c>
      <c r="I61" s="57">
        <v>1169</v>
      </c>
      <c r="J61" s="59">
        <v>1169</v>
      </c>
      <c r="K61" s="59">
        <v>1413</v>
      </c>
    </row>
    <row r="62" spans="7:11" x14ac:dyDescent="0.25">
      <c r="G62" s="51" t="s">
        <v>89</v>
      </c>
      <c r="H62" s="69">
        <v>-7.2789999999999994E-2</v>
      </c>
      <c r="I62" s="57">
        <v>535</v>
      </c>
      <c r="J62" s="59">
        <v>535</v>
      </c>
      <c r="K62" s="59">
        <v>577</v>
      </c>
    </row>
    <row r="63" spans="7:11" x14ac:dyDescent="0.25">
      <c r="G63" s="51" t="s">
        <v>93</v>
      </c>
      <c r="H63" s="69">
        <v>-3.3279999999999997E-2</v>
      </c>
      <c r="I63" s="57">
        <v>10079</v>
      </c>
      <c r="J63" s="59">
        <v>10079</v>
      </c>
      <c r="K63" s="59">
        <v>10426</v>
      </c>
    </row>
    <row r="64" spans="7:11" x14ac:dyDescent="0.25">
      <c r="G64" s="51" t="s">
        <v>97</v>
      </c>
      <c r="H64" s="69">
        <v>-0.10444000000000001</v>
      </c>
      <c r="I64" s="57">
        <v>2684</v>
      </c>
      <c r="J64" s="59">
        <v>2684</v>
      </c>
      <c r="K64" s="59">
        <v>2997</v>
      </c>
    </row>
    <row r="65" spans="7:11" x14ac:dyDescent="0.25">
      <c r="G65" s="51" t="s">
        <v>101</v>
      </c>
      <c r="H65" s="69">
        <v>-8.5330000000000003E-2</v>
      </c>
      <c r="I65" s="57">
        <v>1951</v>
      </c>
      <c r="J65" s="59">
        <v>1951</v>
      </c>
      <c r="K65" s="59">
        <v>2133</v>
      </c>
    </row>
    <row r="66" spans="7:11" x14ac:dyDescent="0.25">
      <c r="G66" s="51" t="s">
        <v>105</v>
      </c>
      <c r="H66" s="69">
        <v>-5.8169999999999999E-2</v>
      </c>
      <c r="I66" s="57">
        <v>1182</v>
      </c>
      <c r="J66" s="59">
        <v>1182</v>
      </c>
      <c r="K66" s="59">
        <v>1255</v>
      </c>
    </row>
    <row r="67" spans="7:11" x14ac:dyDescent="0.25">
      <c r="G67" s="51" t="s">
        <v>109</v>
      </c>
      <c r="H67" s="69">
        <v>-0.10703</v>
      </c>
      <c r="I67" s="57">
        <v>1143</v>
      </c>
      <c r="J67" s="59">
        <v>1143</v>
      </c>
      <c r="K67" s="59">
        <v>1280</v>
      </c>
    </row>
    <row r="68" spans="7:11" ht="25.5" x14ac:dyDescent="0.25">
      <c r="G68" s="51" t="s">
        <v>113</v>
      </c>
      <c r="H68" s="69">
        <v>-4.2950000000000002E-2</v>
      </c>
      <c r="I68" s="57">
        <v>2295</v>
      </c>
      <c r="J68" s="59">
        <v>2295</v>
      </c>
      <c r="K68" s="59">
        <v>2398</v>
      </c>
    </row>
    <row r="69" spans="7:11" x14ac:dyDescent="0.25">
      <c r="G69" s="51" t="s">
        <v>117</v>
      </c>
      <c r="H69" s="69">
        <v>-0.11247</v>
      </c>
      <c r="I69" s="57">
        <v>655</v>
      </c>
      <c r="J69" s="59">
        <v>655</v>
      </c>
      <c r="K69" s="59">
        <v>738</v>
      </c>
    </row>
    <row r="70" spans="7:11" x14ac:dyDescent="0.25">
      <c r="G70" s="51" t="s">
        <v>121</v>
      </c>
      <c r="H70" s="69">
        <v>-0.1142</v>
      </c>
      <c r="I70" s="57">
        <v>1241</v>
      </c>
      <c r="J70" s="59">
        <v>1241</v>
      </c>
      <c r="K70" s="59">
        <v>1401</v>
      </c>
    </row>
    <row r="71" spans="7:11" x14ac:dyDescent="0.25">
      <c r="G71" s="51" t="s">
        <v>125</v>
      </c>
      <c r="H71" s="69">
        <v>-6.7470000000000002E-2</v>
      </c>
      <c r="I71" s="57">
        <v>1465</v>
      </c>
      <c r="J71" s="59">
        <v>1465</v>
      </c>
      <c r="K71" s="59">
        <v>1571</v>
      </c>
    </row>
    <row r="72" spans="7:11" ht="25.5" x14ac:dyDescent="0.25">
      <c r="G72" s="51" t="s">
        <v>129</v>
      </c>
      <c r="H72" s="69">
        <v>-0.13483000000000001</v>
      </c>
      <c r="I72" s="57">
        <v>2387</v>
      </c>
      <c r="J72" s="59">
        <v>2387</v>
      </c>
      <c r="K72" s="59">
        <v>2759</v>
      </c>
    </row>
    <row r="73" spans="7:11" x14ac:dyDescent="0.25">
      <c r="G73" s="51" t="s">
        <v>133</v>
      </c>
      <c r="H73" s="69">
        <v>-6.9800000000000001E-2</v>
      </c>
      <c r="I73" s="57">
        <v>1506</v>
      </c>
      <c r="J73" s="59">
        <v>1506</v>
      </c>
      <c r="K73" s="59">
        <v>1619</v>
      </c>
    </row>
    <row r="74" spans="7:11" x14ac:dyDescent="0.25">
      <c r="G74" s="51" t="s">
        <v>137</v>
      </c>
      <c r="H74" s="69">
        <v>-2.1299999999999999E-2</v>
      </c>
      <c r="I74" s="57">
        <v>10431</v>
      </c>
      <c r="J74" s="59">
        <v>10431</v>
      </c>
      <c r="K74" s="59">
        <v>10658</v>
      </c>
    </row>
    <row r="75" spans="7:11" x14ac:dyDescent="0.25">
      <c r="G75" s="51" t="s">
        <v>141</v>
      </c>
      <c r="H75" s="69">
        <v>-0.15118999999999999</v>
      </c>
      <c r="I75" s="57">
        <v>320</v>
      </c>
      <c r="J75" s="59">
        <v>320</v>
      </c>
      <c r="K75" s="59">
        <v>377</v>
      </c>
    </row>
    <row r="76" spans="7:11" x14ac:dyDescent="0.25">
      <c r="G76" s="51" t="s">
        <v>145</v>
      </c>
      <c r="H76" s="69">
        <v>-7.8130000000000005E-2</v>
      </c>
      <c r="I76" s="57">
        <v>354</v>
      </c>
      <c r="J76" s="59">
        <v>354</v>
      </c>
      <c r="K76" s="59">
        <v>384</v>
      </c>
    </row>
    <row r="77" spans="7:11" x14ac:dyDescent="0.25">
      <c r="G77" s="51" t="s">
        <v>149</v>
      </c>
      <c r="H77" s="69">
        <v>-0.13295000000000001</v>
      </c>
      <c r="I77" s="57">
        <v>763</v>
      </c>
      <c r="J77" s="59">
        <v>763</v>
      </c>
      <c r="K77" s="59">
        <v>880</v>
      </c>
    </row>
    <row r="78" spans="7:11" x14ac:dyDescent="0.25">
      <c r="G78" s="51" t="s">
        <v>153</v>
      </c>
      <c r="H78" s="69">
        <v>-2.8330000000000001E-2</v>
      </c>
      <c r="I78" s="57">
        <v>4081</v>
      </c>
      <c r="J78" s="59">
        <v>4081</v>
      </c>
      <c r="K78" s="59">
        <v>4200</v>
      </c>
    </row>
    <row r="79" spans="7:11" x14ac:dyDescent="0.25">
      <c r="G79" s="51" t="s">
        <v>157</v>
      </c>
      <c r="H79" s="69">
        <v>-0.16366</v>
      </c>
      <c r="I79" s="57">
        <v>2085</v>
      </c>
      <c r="J79" s="59">
        <v>2085</v>
      </c>
      <c r="K79" s="59">
        <v>2493</v>
      </c>
    </row>
    <row r="80" spans="7:11" x14ac:dyDescent="0.25">
      <c r="G80" s="51" t="s">
        <v>161</v>
      </c>
      <c r="H80" s="69">
        <v>-0.15443000000000001</v>
      </c>
      <c r="I80" s="57">
        <v>887</v>
      </c>
      <c r="J80" s="59">
        <v>887</v>
      </c>
      <c r="K80" s="59">
        <v>1049</v>
      </c>
    </row>
    <row r="81" spans="7:11" ht="25.5" x14ac:dyDescent="0.25">
      <c r="G81" s="51" t="s">
        <v>165</v>
      </c>
      <c r="H81" s="69">
        <v>-0.14992</v>
      </c>
      <c r="I81" s="57">
        <v>516</v>
      </c>
      <c r="J81" s="59">
        <v>516</v>
      </c>
      <c r="K81" s="59">
        <v>607</v>
      </c>
    </row>
    <row r="82" spans="7:11" x14ac:dyDescent="0.25">
      <c r="G82" s="51" t="s">
        <v>169</v>
      </c>
      <c r="H82" s="69">
        <v>-5.4359999999999999E-2</v>
      </c>
      <c r="I82" s="57">
        <v>2940</v>
      </c>
      <c r="J82" s="59">
        <v>2940</v>
      </c>
      <c r="K82" s="59">
        <v>3109</v>
      </c>
    </row>
    <row r="83" spans="7:11" x14ac:dyDescent="0.25">
      <c r="G83" s="51" t="s">
        <v>173</v>
      </c>
      <c r="H83" s="69">
        <v>-3.7629999999999997E-2</v>
      </c>
      <c r="I83" s="57">
        <v>7008</v>
      </c>
      <c r="J83" s="59">
        <v>7008</v>
      </c>
      <c r="K83" s="59">
        <v>7282</v>
      </c>
    </row>
    <row r="84" spans="7:11" x14ac:dyDescent="0.25">
      <c r="G84" s="51" t="s">
        <v>177</v>
      </c>
      <c r="H84" s="69">
        <v>-0.26923000000000002</v>
      </c>
      <c r="I84" s="57">
        <v>57</v>
      </c>
      <c r="J84" s="59">
        <v>57</v>
      </c>
      <c r="K84" s="59">
        <v>78</v>
      </c>
    </row>
    <row r="85" spans="7:11" x14ac:dyDescent="0.25">
      <c r="G85" s="51" t="s">
        <v>181</v>
      </c>
      <c r="H85" s="69">
        <v>-8.1970000000000001E-2</v>
      </c>
      <c r="I85" s="57">
        <v>112</v>
      </c>
      <c r="J85" s="59">
        <v>112</v>
      </c>
      <c r="K85" s="59">
        <v>122</v>
      </c>
    </row>
    <row r="86" spans="7:11" x14ac:dyDescent="0.25">
      <c r="G86" s="51" t="s">
        <v>185</v>
      </c>
      <c r="H86" s="69">
        <v>-5.8819999999999997E-2</v>
      </c>
      <c r="I86" s="57">
        <v>512</v>
      </c>
      <c r="J86" s="59">
        <v>512</v>
      </c>
      <c r="K86" s="59">
        <v>544</v>
      </c>
    </row>
    <row r="87" spans="7:11" x14ac:dyDescent="0.25">
      <c r="G87" s="51" t="s">
        <v>189</v>
      </c>
      <c r="H87" s="69">
        <v>-5.5419999999999997E-2</v>
      </c>
      <c r="I87" s="57">
        <v>392</v>
      </c>
      <c r="J87" s="59">
        <v>392</v>
      </c>
      <c r="K87" s="59">
        <v>415</v>
      </c>
    </row>
    <row r="88" spans="7:11" ht="25.5" x14ac:dyDescent="0.25">
      <c r="G88" s="51" t="s">
        <v>193</v>
      </c>
      <c r="H88" s="69">
        <v>-2.0660000000000001E-2</v>
      </c>
      <c r="I88" s="57">
        <v>8582</v>
      </c>
      <c r="J88" s="59">
        <v>8582</v>
      </c>
      <c r="K88" s="59">
        <v>8763</v>
      </c>
    </row>
    <row r="89" spans="7:11" ht="25.5" x14ac:dyDescent="0.25">
      <c r="G89" s="51" t="s">
        <v>197</v>
      </c>
      <c r="H89" s="69">
        <v>-3.39E-2</v>
      </c>
      <c r="I89" s="57">
        <v>6042</v>
      </c>
      <c r="J89" s="59">
        <v>6042</v>
      </c>
      <c r="K89" s="59">
        <v>6254</v>
      </c>
    </row>
    <row r="90" spans="7:11" ht="38.25" x14ac:dyDescent="0.25">
      <c r="G90" s="51" t="s">
        <v>201</v>
      </c>
      <c r="H90" s="69">
        <v>-0.12092</v>
      </c>
      <c r="I90" s="57">
        <v>647</v>
      </c>
      <c r="J90" s="59">
        <v>647</v>
      </c>
      <c r="K90" s="59">
        <v>736</v>
      </c>
    </row>
    <row r="91" spans="7:11" x14ac:dyDescent="0.25">
      <c r="G91" s="51" t="s">
        <v>30</v>
      </c>
      <c r="H91" s="69">
        <v>-0.10603</v>
      </c>
      <c r="I91" s="57">
        <v>801</v>
      </c>
      <c r="J91" s="59">
        <v>801</v>
      </c>
      <c r="K91" s="59">
        <v>896</v>
      </c>
    </row>
    <row r="92" spans="7:11" x14ac:dyDescent="0.25">
      <c r="G92" s="51" t="s">
        <v>34</v>
      </c>
      <c r="H92" s="69">
        <v>-0.17221</v>
      </c>
      <c r="I92" s="57">
        <v>1144</v>
      </c>
      <c r="J92" s="59">
        <v>1144</v>
      </c>
      <c r="K92" s="59">
        <v>1382</v>
      </c>
    </row>
    <row r="93" spans="7:11" x14ac:dyDescent="0.25">
      <c r="G93" s="51" t="s">
        <v>38</v>
      </c>
      <c r="H93" s="69">
        <v>-6.608E-2</v>
      </c>
      <c r="I93" s="57">
        <v>2021</v>
      </c>
      <c r="J93" s="59">
        <v>2021</v>
      </c>
      <c r="K93" s="59">
        <v>2164</v>
      </c>
    </row>
    <row r="94" spans="7:11" ht="25.5" x14ac:dyDescent="0.25">
      <c r="G94" s="51" t="s">
        <v>42</v>
      </c>
      <c r="H94" s="69">
        <v>-6.7100000000000007E-2</v>
      </c>
      <c r="I94" s="57">
        <v>1154</v>
      </c>
      <c r="J94" s="59">
        <v>1154</v>
      </c>
      <c r="K94" s="59">
        <v>1237</v>
      </c>
    </row>
    <row r="95" spans="7:11" ht="25.5" x14ac:dyDescent="0.25">
      <c r="G95" s="51" t="s">
        <v>46</v>
      </c>
      <c r="H95" s="69">
        <v>-9.4920000000000004E-2</v>
      </c>
      <c r="I95" s="57">
        <v>267</v>
      </c>
      <c r="J95" s="59">
        <v>267</v>
      </c>
      <c r="K95" s="59">
        <v>295</v>
      </c>
    </row>
    <row r="96" spans="7:11" x14ac:dyDescent="0.25">
      <c r="G96" s="51" t="s">
        <v>50</v>
      </c>
      <c r="H96" s="69">
        <v>-3.5950000000000003E-2</v>
      </c>
      <c r="I96" s="57">
        <v>3164</v>
      </c>
      <c r="J96" s="59">
        <v>3164</v>
      </c>
      <c r="K96" s="59">
        <v>3282</v>
      </c>
    </row>
    <row r="97" spans="7:11" ht="25.5" x14ac:dyDescent="0.25">
      <c r="G97" s="51" t="s">
        <v>54</v>
      </c>
      <c r="H97" s="69">
        <v>-4.4940000000000001E-2</v>
      </c>
      <c r="I97" s="57">
        <v>340</v>
      </c>
      <c r="J97" s="59">
        <v>340</v>
      </c>
      <c r="K97" s="59">
        <v>356</v>
      </c>
    </row>
    <row r="98" spans="7:11" x14ac:dyDescent="0.25">
      <c r="G98" s="51" t="s">
        <v>58</v>
      </c>
      <c r="H98" s="69">
        <v>-0.27239000000000002</v>
      </c>
      <c r="I98" s="57">
        <v>195</v>
      </c>
      <c r="J98" s="59">
        <v>195</v>
      </c>
      <c r="K98" s="59">
        <v>268</v>
      </c>
    </row>
    <row r="99" spans="7:11" x14ac:dyDescent="0.25">
      <c r="G99" s="51" t="s">
        <v>62</v>
      </c>
      <c r="H99" s="69">
        <v>-9.7839999999999996E-2</v>
      </c>
      <c r="I99" s="57">
        <v>3679</v>
      </c>
      <c r="J99" s="59">
        <v>3679</v>
      </c>
      <c r="K99" s="59">
        <v>4078</v>
      </c>
    </row>
    <row r="100" spans="7:11" x14ac:dyDescent="0.25">
      <c r="G100" s="51" t="s">
        <v>66</v>
      </c>
      <c r="H100" s="69">
        <v>-0.11</v>
      </c>
      <c r="I100" s="57">
        <v>890</v>
      </c>
      <c r="J100" s="59">
        <v>890</v>
      </c>
      <c r="K100" s="59">
        <v>1000</v>
      </c>
    </row>
    <row r="101" spans="7:11" x14ac:dyDescent="0.25">
      <c r="G101" s="51" t="s">
        <v>70</v>
      </c>
      <c r="H101" s="69">
        <v>-0.1191</v>
      </c>
      <c r="I101" s="57">
        <v>392</v>
      </c>
      <c r="J101" s="59">
        <v>392</v>
      </c>
      <c r="K101" s="59">
        <v>445</v>
      </c>
    </row>
    <row r="102" spans="7:11" ht="25.5" x14ac:dyDescent="0.25">
      <c r="G102" s="51" t="s">
        <v>74</v>
      </c>
      <c r="H102" s="69">
        <v>-0.11798</v>
      </c>
      <c r="I102" s="57">
        <v>157</v>
      </c>
      <c r="J102" s="59">
        <v>157</v>
      </c>
      <c r="K102" s="59">
        <v>178</v>
      </c>
    </row>
    <row r="103" spans="7:11" x14ac:dyDescent="0.25">
      <c r="G103" s="51" t="s">
        <v>78</v>
      </c>
      <c r="H103" s="69">
        <v>-0.14171</v>
      </c>
      <c r="I103" s="57">
        <v>1284</v>
      </c>
      <c r="J103" s="59">
        <v>1284</v>
      </c>
      <c r="K103" s="59">
        <v>1496</v>
      </c>
    </row>
    <row r="104" spans="7:11" x14ac:dyDescent="0.25">
      <c r="G104" s="51" t="s">
        <v>82</v>
      </c>
      <c r="H104" s="69">
        <v>-3.8330000000000003E-2</v>
      </c>
      <c r="I104" s="57">
        <v>3061</v>
      </c>
      <c r="J104" s="59">
        <v>3061</v>
      </c>
      <c r="K104" s="59">
        <v>3183</v>
      </c>
    </row>
    <row r="105" spans="7:11" x14ac:dyDescent="0.25">
      <c r="G105" s="51" t="s">
        <v>86</v>
      </c>
      <c r="H105" s="69">
        <v>-0.1875</v>
      </c>
      <c r="I105" s="57">
        <v>221</v>
      </c>
      <c r="J105" s="59">
        <v>221</v>
      </c>
      <c r="K105" s="59">
        <v>272</v>
      </c>
    </row>
    <row r="106" spans="7:11" ht="25.5" x14ac:dyDescent="0.25">
      <c r="G106" s="51" t="s">
        <v>90</v>
      </c>
      <c r="H106" s="69">
        <v>-0.1633</v>
      </c>
      <c r="I106" s="57">
        <v>1824</v>
      </c>
      <c r="J106" s="59">
        <v>1824</v>
      </c>
      <c r="K106" s="59">
        <v>2180</v>
      </c>
    </row>
    <row r="107" spans="7:11" x14ac:dyDescent="0.25">
      <c r="G107" s="51" t="s">
        <v>94</v>
      </c>
      <c r="H107" s="69">
        <v>-0.11352</v>
      </c>
      <c r="I107" s="57">
        <v>1390</v>
      </c>
      <c r="J107" s="59">
        <v>1390</v>
      </c>
      <c r="K107" s="59">
        <v>1568</v>
      </c>
    </row>
    <row r="108" spans="7:11" x14ac:dyDescent="0.25">
      <c r="G108" s="51" t="s">
        <v>98</v>
      </c>
      <c r="H108" s="69">
        <v>-0.15984000000000001</v>
      </c>
      <c r="I108" s="57">
        <v>1025</v>
      </c>
      <c r="J108" s="59">
        <v>1025</v>
      </c>
      <c r="K108" s="59">
        <v>1220</v>
      </c>
    </row>
    <row r="109" spans="7:11" x14ac:dyDescent="0.25">
      <c r="G109" s="51" t="s">
        <v>102</v>
      </c>
      <c r="H109" s="69">
        <v>-0.13270000000000001</v>
      </c>
      <c r="I109" s="57">
        <v>1098</v>
      </c>
      <c r="J109" s="59">
        <v>1098</v>
      </c>
      <c r="K109" s="59">
        <v>1266</v>
      </c>
    </row>
    <row r="110" spans="7:11" x14ac:dyDescent="0.25">
      <c r="G110" s="51" t="s">
        <v>106</v>
      </c>
      <c r="H110" s="69">
        <v>-0.11705</v>
      </c>
      <c r="I110" s="57">
        <v>2625</v>
      </c>
      <c r="J110" s="59">
        <v>2625</v>
      </c>
      <c r="K110" s="59">
        <v>2973</v>
      </c>
    </row>
    <row r="111" spans="7:11" x14ac:dyDescent="0.25">
      <c r="G111" s="51" t="s">
        <v>110</v>
      </c>
      <c r="H111" s="69">
        <v>-7.714E-2</v>
      </c>
      <c r="I111" s="57">
        <v>4331</v>
      </c>
      <c r="J111" s="59">
        <v>4331</v>
      </c>
      <c r="K111" s="59">
        <v>4693</v>
      </c>
    </row>
    <row r="112" spans="7:11" x14ac:dyDescent="0.25">
      <c r="G112" s="51" t="s">
        <v>114</v>
      </c>
      <c r="H112" s="69">
        <v>-9.9629999999999996E-2</v>
      </c>
      <c r="I112" s="57">
        <v>732</v>
      </c>
      <c r="J112" s="59">
        <v>732</v>
      </c>
      <c r="K112" s="59">
        <v>813</v>
      </c>
    </row>
    <row r="113" spans="7:11" ht="25.5" x14ac:dyDescent="0.25">
      <c r="G113" s="51" t="s">
        <v>118</v>
      </c>
      <c r="H113" s="69">
        <v>-6.2950000000000006E-2</v>
      </c>
      <c r="I113" s="57">
        <v>1965</v>
      </c>
      <c r="J113" s="59">
        <v>1965</v>
      </c>
      <c r="K113" s="59">
        <v>2097</v>
      </c>
    </row>
    <row r="114" spans="7:11" ht="25.5" x14ac:dyDescent="0.25">
      <c r="G114" s="51" t="s">
        <v>122</v>
      </c>
      <c r="H114" s="69">
        <v>-6.7299999999999999E-2</v>
      </c>
      <c r="I114" s="57">
        <v>1275</v>
      </c>
      <c r="J114" s="59">
        <v>1275</v>
      </c>
      <c r="K114" s="59">
        <v>1367</v>
      </c>
    </row>
    <row r="115" spans="7:11" ht="25.5" x14ac:dyDescent="0.25">
      <c r="G115" s="51" t="s">
        <v>126</v>
      </c>
      <c r="H115" s="69">
        <v>-1.162E-2</v>
      </c>
      <c r="I115" s="57">
        <v>6124</v>
      </c>
      <c r="J115" s="59">
        <v>6124</v>
      </c>
      <c r="K115" s="59">
        <v>6196</v>
      </c>
    </row>
    <row r="116" spans="7:11" ht="25.5" x14ac:dyDescent="0.25">
      <c r="G116" s="51" t="s">
        <v>130</v>
      </c>
      <c r="H116" s="69">
        <v>-6.0600000000000003E-3</v>
      </c>
      <c r="I116" s="57">
        <v>2790</v>
      </c>
      <c r="J116" s="59">
        <v>2790</v>
      </c>
      <c r="K116" s="59">
        <v>2807</v>
      </c>
    </row>
    <row r="117" spans="7:11" x14ac:dyDescent="0.25">
      <c r="G117" s="51" t="s">
        <v>134</v>
      </c>
      <c r="H117" s="69">
        <v>-8.5339999999999999E-2</v>
      </c>
      <c r="I117" s="57">
        <v>2208</v>
      </c>
      <c r="J117" s="59">
        <v>2208</v>
      </c>
      <c r="K117" s="59">
        <v>2414</v>
      </c>
    </row>
    <row r="118" spans="7:11" x14ac:dyDescent="0.25">
      <c r="G118" s="51" t="s">
        <v>138</v>
      </c>
      <c r="H118" s="69">
        <v>-0.22517000000000001</v>
      </c>
      <c r="I118" s="57">
        <v>554</v>
      </c>
      <c r="J118" s="59">
        <v>554</v>
      </c>
      <c r="K118" s="59">
        <v>715</v>
      </c>
    </row>
    <row r="119" spans="7:11" ht="25.5" x14ac:dyDescent="0.25">
      <c r="G119" s="51" t="s">
        <v>142</v>
      </c>
      <c r="H119" s="69">
        <v>-0.17771999999999999</v>
      </c>
      <c r="I119" s="57">
        <v>310</v>
      </c>
      <c r="J119" s="59">
        <v>310</v>
      </c>
      <c r="K119" s="59">
        <v>377</v>
      </c>
    </row>
    <row r="120" spans="7:11" x14ac:dyDescent="0.25">
      <c r="G120" s="51" t="s">
        <v>146</v>
      </c>
      <c r="H120" s="69">
        <v>-7.6660000000000006E-2</v>
      </c>
      <c r="I120" s="57">
        <v>530</v>
      </c>
      <c r="J120" s="59">
        <v>530</v>
      </c>
      <c r="K120" s="59">
        <v>574</v>
      </c>
    </row>
    <row r="121" spans="7:11" x14ac:dyDescent="0.25">
      <c r="G121" s="51" t="s">
        <v>150</v>
      </c>
      <c r="H121" s="69">
        <v>-8.5000000000000006E-2</v>
      </c>
      <c r="I121" s="57">
        <v>1141</v>
      </c>
      <c r="J121" s="59">
        <v>1141</v>
      </c>
      <c r="K121" s="59">
        <v>1247</v>
      </c>
    </row>
    <row r="122" spans="7:11" x14ac:dyDescent="0.25">
      <c r="G122" s="51" t="s">
        <v>154</v>
      </c>
      <c r="H122" s="69">
        <v>-5.4809999999999998E-2</v>
      </c>
      <c r="I122" s="57">
        <v>45286</v>
      </c>
      <c r="J122" s="59">
        <v>45286</v>
      </c>
      <c r="K122" s="59">
        <v>47912</v>
      </c>
    </row>
    <row r="123" spans="7:11" x14ac:dyDescent="0.25">
      <c r="G123" s="51" t="s">
        <v>158</v>
      </c>
      <c r="H123" s="69">
        <v>-2.4580000000000001E-2</v>
      </c>
      <c r="I123" s="57">
        <v>754</v>
      </c>
      <c r="J123" s="59">
        <v>754</v>
      </c>
      <c r="K123" s="59">
        <v>773</v>
      </c>
    </row>
    <row r="124" spans="7:11" x14ac:dyDescent="0.25">
      <c r="G124" s="51" t="s">
        <v>162</v>
      </c>
      <c r="H124" s="69">
        <v>-0.10402</v>
      </c>
      <c r="I124" s="57">
        <v>1137</v>
      </c>
      <c r="J124" s="59">
        <v>1137</v>
      </c>
      <c r="K124" s="59">
        <v>1269</v>
      </c>
    </row>
    <row r="125" spans="7:11" ht="25.5" x14ac:dyDescent="0.25">
      <c r="G125" s="51" t="s">
        <v>166</v>
      </c>
      <c r="H125" s="69">
        <v>-0.10471</v>
      </c>
      <c r="I125" s="57">
        <v>171</v>
      </c>
      <c r="J125" s="59">
        <v>171</v>
      </c>
      <c r="K125" s="59">
        <v>191</v>
      </c>
    </row>
    <row r="126" spans="7:11" x14ac:dyDescent="0.25">
      <c r="G126" s="51" t="s">
        <v>170</v>
      </c>
      <c r="H126" s="69">
        <v>-8.6910000000000001E-2</v>
      </c>
      <c r="I126" s="57">
        <v>872</v>
      </c>
      <c r="J126" s="59">
        <v>872</v>
      </c>
      <c r="K126" s="59">
        <v>955</v>
      </c>
    </row>
    <row r="127" spans="7:11" ht="25.5" x14ac:dyDescent="0.25">
      <c r="G127" s="51" t="s">
        <v>174</v>
      </c>
      <c r="H127" s="69">
        <v>-6.25E-2</v>
      </c>
      <c r="I127" s="57">
        <v>360</v>
      </c>
      <c r="J127" s="59">
        <v>360</v>
      </c>
      <c r="K127" s="59">
        <v>384</v>
      </c>
    </row>
    <row r="128" spans="7:11" ht="25.5" x14ac:dyDescent="0.25">
      <c r="G128" s="51" t="s">
        <v>178</v>
      </c>
      <c r="H128" s="69">
        <v>-2.7879999999999999E-2</v>
      </c>
      <c r="I128" s="57">
        <v>1081</v>
      </c>
      <c r="J128" s="59">
        <v>1081</v>
      </c>
      <c r="K128" s="59">
        <v>1112</v>
      </c>
    </row>
    <row r="129" spans="7:11" ht="25.5" x14ac:dyDescent="0.25">
      <c r="G129" s="51" t="s">
        <v>182</v>
      </c>
      <c r="H129" s="69">
        <v>-9.9699999999999997E-2</v>
      </c>
      <c r="I129" s="57">
        <v>912</v>
      </c>
      <c r="J129" s="59">
        <v>912</v>
      </c>
      <c r="K129" s="59">
        <v>1013</v>
      </c>
    </row>
    <row r="130" spans="7:11" ht="25.5" x14ac:dyDescent="0.25">
      <c r="G130" s="51" t="s">
        <v>186</v>
      </c>
      <c r="H130" s="69">
        <v>-8.4610000000000005E-2</v>
      </c>
      <c r="I130" s="57">
        <v>779</v>
      </c>
      <c r="J130" s="59">
        <v>779</v>
      </c>
      <c r="K130" s="59">
        <v>851</v>
      </c>
    </row>
    <row r="131" spans="7:11" x14ac:dyDescent="0.25">
      <c r="G131" s="51" t="s">
        <v>190</v>
      </c>
      <c r="H131" s="69">
        <v>-0.11957</v>
      </c>
      <c r="I131" s="57">
        <v>243</v>
      </c>
      <c r="J131" s="59">
        <v>243</v>
      </c>
      <c r="K131" s="59">
        <v>276</v>
      </c>
    </row>
    <row r="132" spans="7:11" x14ac:dyDescent="0.25">
      <c r="G132" s="51" t="s">
        <v>194</v>
      </c>
      <c r="H132" s="69">
        <v>-9.4310000000000005E-2</v>
      </c>
      <c r="I132" s="57">
        <v>4139</v>
      </c>
      <c r="J132" s="59">
        <v>4139</v>
      </c>
      <c r="K132" s="59">
        <v>4570</v>
      </c>
    </row>
    <row r="133" spans="7:11" x14ac:dyDescent="0.25">
      <c r="G133" s="51" t="s">
        <v>198</v>
      </c>
      <c r="H133" s="69">
        <v>-8.7540000000000007E-2</v>
      </c>
      <c r="I133" s="57">
        <v>542</v>
      </c>
      <c r="J133" s="59">
        <v>542</v>
      </c>
      <c r="K133" s="59">
        <v>594</v>
      </c>
    </row>
    <row r="134" spans="7:11" ht="25.5" x14ac:dyDescent="0.25">
      <c r="G134" s="51" t="s">
        <v>202</v>
      </c>
      <c r="H134" s="69">
        <v>-9.0039999999999995E-2</v>
      </c>
      <c r="I134" s="57">
        <v>1051</v>
      </c>
      <c r="J134" s="59">
        <v>1051</v>
      </c>
      <c r="K134" s="59">
        <v>1155</v>
      </c>
    </row>
    <row r="135" spans="7:11" x14ac:dyDescent="0.25">
      <c r="G135" s="51" t="s">
        <v>31</v>
      </c>
      <c r="H135" s="69">
        <v>-0.16359000000000001</v>
      </c>
      <c r="I135" s="57">
        <v>634</v>
      </c>
      <c r="J135" s="59">
        <v>634</v>
      </c>
      <c r="K135" s="59">
        <v>758</v>
      </c>
    </row>
    <row r="136" spans="7:11" x14ac:dyDescent="0.25">
      <c r="G136" s="51" t="s">
        <v>35</v>
      </c>
      <c r="H136" s="69">
        <v>-0.11071</v>
      </c>
      <c r="I136" s="57">
        <v>1229</v>
      </c>
      <c r="J136" s="59">
        <v>1229</v>
      </c>
      <c r="K136" s="59">
        <v>1382</v>
      </c>
    </row>
    <row r="137" spans="7:11" x14ac:dyDescent="0.25">
      <c r="G137" s="51" t="s">
        <v>39</v>
      </c>
      <c r="H137" s="69">
        <v>-0.16020999999999999</v>
      </c>
      <c r="I137" s="57">
        <v>477</v>
      </c>
      <c r="J137" s="59">
        <v>477</v>
      </c>
      <c r="K137" s="59">
        <v>568</v>
      </c>
    </row>
    <row r="138" spans="7:11" x14ac:dyDescent="0.25">
      <c r="G138" s="51" t="s">
        <v>43</v>
      </c>
      <c r="H138" s="69">
        <v>-0.12658</v>
      </c>
      <c r="I138" s="57">
        <v>828</v>
      </c>
      <c r="J138" s="59">
        <v>828</v>
      </c>
      <c r="K138" s="59">
        <v>948</v>
      </c>
    </row>
    <row r="139" spans="7:11" ht="25.5" x14ac:dyDescent="0.25">
      <c r="G139" s="51" t="s">
        <v>47</v>
      </c>
      <c r="H139" s="69">
        <v>-0.1973</v>
      </c>
      <c r="I139" s="57">
        <v>297</v>
      </c>
      <c r="J139" s="59">
        <v>297</v>
      </c>
      <c r="K139" s="59">
        <v>370</v>
      </c>
    </row>
    <row r="140" spans="7:11" x14ac:dyDescent="0.25">
      <c r="G140" s="51" t="s">
        <v>51</v>
      </c>
      <c r="H140" s="69">
        <v>9.2530000000000001E-2</v>
      </c>
      <c r="I140" s="57">
        <v>16223</v>
      </c>
      <c r="J140" s="59">
        <v>16223</v>
      </c>
      <c r="K140" s="59">
        <v>14849</v>
      </c>
    </row>
    <row r="141" spans="7:11" ht="38.25" x14ac:dyDescent="0.25">
      <c r="G141" s="51" t="s">
        <v>55</v>
      </c>
      <c r="H141" s="69">
        <v>-0.11806999999999999</v>
      </c>
      <c r="I141" s="57">
        <v>1860</v>
      </c>
      <c r="J141" s="59">
        <v>1860</v>
      </c>
      <c r="K141" s="59">
        <v>2109</v>
      </c>
    </row>
    <row r="142" spans="7:11" ht="25.5" x14ac:dyDescent="0.25">
      <c r="G142" s="51" t="s">
        <v>59</v>
      </c>
      <c r="H142" s="69">
        <v>-0.13661000000000001</v>
      </c>
      <c r="I142" s="57">
        <v>1422</v>
      </c>
      <c r="J142" s="59">
        <v>1422</v>
      </c>
      <c r="K142" s="59">
        <v>1647</v>
      </c>
    </row>
    <row r="143" spans="7:11" ht="25.5" x14ac:dyDescent="0.25">
      <c r="G143" s="51" t="s">
        <v>63</v>
      </c>
      <c r="H143" s="69">
        <v>-9.5610000000000001E-2</v>
      </c>
      <c r="I143" s="57">
        <v>2762</v>
      </c>
      <c r="J143" s="59">
        <v>2762</v>
      </c>
      <c r="K143" s="59">
        <v>3054</v>
      </c>
    </row>
    <row r="144" spans="7:11" ht="25.5" x14ac:dyDescent="0.25">
      <c r="G144" s="51" t="s">
        <v>67</v>
      </c>
      <c r="H144" s="69">
        <v>-0.10943</v>
      </c>
      <c r="I144" s="57">
        <v>2360</v>
      </c>
      <c r="J144" s="59">
        <v>2360</v>
      </c>
      <c r="K144" s="59">
        <v>2650</v>
      </c>
    </row>
    <row r="145" spans="7:11" ht="25.5" x14ac:dyDescent="0.25">
      <c r="G145" s="51" t="s">
        <v>71</v>
      </c>
      <c r="H145" s="69">
        <v>-0.18387000000000001</v>
      </c>
      <c r="I145" s="57">
        <v>1265</v>
      </c>
      <c r="J145" s="59">
        <v>1265</v>
      </c>
      <c r="K145" s="59">
        <v>1550</v>
      </c>
    </row>
    <row r="146" spans="7:11" x14ac:dyDescent="0.25">
      <c r="G146" s="51" t="s">
        <v>75</v>
      </c>
      <c r="H146" s="69">
        <v>-0.16725000000000001</v>
      </c>
      <c r="I146" s="57">
        <v>1180</v>
      </c>
      <c r="J146" s="59">
        <v>1180</v>
      </c>
      <c r="K146" s="59">
        <v>1417</v>
      </c>
    </row>
    <row r="147" spans="7:11" x14ac:dyDescent="0.25">
      <c r="G147" s="51" t="s">
        <v>79</v>
      </c>
      <c r="H147" s="69">
        <v>-6.522E-2</v>
      </c>
      <c r="I147" s="57">
        <v>172</v>
      </c>
      <c r="J147" s="59">
        <v>172</v>
      </c>
      <c r="K147" s="59">
        <v>184</v>
      </c>
    </row>
    <row r="148" spans="7:11" x14ac:dyDescent="0.25">
      <c r="G148" s="51" t="s">
        <v>83</v>
      </c>
      <c r="H148" s="69">
        <v>-2.1260000000000001E-2</v>
      </c>
      <c r="I148" s="57">
        <v>8976</v>
      </c>
      <c r="J148" s="59">
        <v>8976</v>
      </c>
      <c r="K148" s="59">
        <v>9171</v>
      </c>
    </row>
    <row r="149" spans="7:11" x14ac:dyDescent="0.25">
      <c r="G149" s="51" t="s">
        <v>87</v>
      </c>
      <c r="H149" s="69">
        <v>-4.648E-2</v>
      </c>
      <c r="I149" s="57">
        <v>718</v>
      </c>
      <c r="J149" s="59">
        <v>718</v>
      </c>
      <c r="K149" s="59">
        <v>753</v>
      </c>
    </row>
    <row r="150" spans="7:11" x14ac:dyDescent="0.25">
      <c r="G150" s="51" t="s">
        <v>91</v>
      </c>
      <c r="H150" s="69">
        <v>-8.2100000000000003E-3</v>
      </c>
      <c r="I150" s="57">
        <v>7367</v>
      </c>
      <c r="J150" s="59">
        <v>7367</v>
      </c>
      <c r="K150" s="59">
        <v>7428</v>
      </c>
    </row>
    <row r="151" spans="7:11" x14ac:dyDescent="0.25">
      <c r="G151" s="51" t="s">
        <v>95</v>
      </c>
      <c r="H151" s="69">
        <v>-5.7829999999999999E-2</v>
      </c>
      <c r="I151" s="57">
        <v>24811</v>
      </c>
      <c r="J151" s="59">
        <v>24811</v>
      </c>
      <c r="K151" s="59">
        <v>26334</v>
      </c>
    </row>
    <row r="152" spans="7:11" ht="25.5" x14ac:dyDescent="0.25">
      <c r="G152" s="51" t="s">
        <v>99</v>
      </c>
      <c r="H152" s="69">
        <v>-2.2249999999999999E-2</v>
      </c>
      <c r="I152" s="57">
        <v>2856</v>
      </c>
      <c r="J152" s="59">
        <v>2856</v>
      </c>
      <c r="K152" s="59">
        <v>2921</v>
      </c>
    </row>
    <row r="153" spans="7:11" x14ac:dyDescent="0.25">
      <c r="G153" s="51" t="s">
        <v>103</v>
      </c>
      <c r="H153" s="69">
        <v>-8.1470000000000001E-2</v>
      </c>
      <c r="I153" s="57">
        <v>8524</v>
      </c>
      <c r="J153" s="59">
        <v>8524</v>
      </c>
      <c r="K153" s="59">
        <v>9280</v>
      </c>
    </row>
    <row r="154" spans="7:11" x14ac:dyDescent="0.25">
      <c r="G154" s="51" t="s">
        <v>107</v>
      </c>
      <c r="H154" s="69">
        <v>-6.447E-2</v>
      </c>
      <c r="I154" s="57">
        <v>4600</v>
      </c>
      <c r="J154" s="59">
        <v>4600</v>
      </c>
      <c r="K154" s="59">
        <v>4917</v>
      </c>
    </row>
    <row r="155" spans="7:11" x14ac:dyDescent="0.25">
      <c r="G155" s="51" t="s">
        <v>111</v>
      </c>
      <c r="H155" s="69">
        <v>-0.35665999999999998</v>
      </c>
      <c r="I155" s="57">
        <v>285</v>
      </c>
      <c r="J155" s="59">
        <v>285</v>
      </c>
      <c r="K155" s="59">
        <v>443</v>
      </c>
    </row>
    <row r="156" spans="7:11" x14ac:dyDescent="0.25">
      <c r="G156" s="51" t="s">
        <v>115</v>
      </c>
      <c r="H156" s="69">
        <v>-9.6170000000000005E-2</v>
      </c>
      <c r="I156" s="57">
        <v>4718</v>
      </c>
      <c r="J156" s="59">
        <v>4718</v>
      </c>
      <c r="K156" s="59">
        <v>5220</v>
      </c>
    </row>
    <row r="157" spans="7:11" x14ac:dyDescent="0.25">
      <c r="G157" s="51" t="s">
        <v>119</v>
      </c>
      <c r="H157" s="69">
        <v>-8.3390000000000006E-2</v>
      </c>
      <c r="I157" s="57">
        <v>1297</v>
      </c>
      <c r="J157" s="59">
        <v>1297</v>
      </c>
      <c r="K157" s="59">
        <v>1415</v>
      </c>
    </row>
    <row r="158" spans="7:11" ht="25.5" x14ac:dyDescent="0.25">
      <c r="G158" s="51" t="s">
        <v>123</v>
      </c>
      <c r="H158" s="69">
        <v>-3.6330000000000001E-2</v>
      </c>
      <c r="I158" s="57">
        <v>1220</v>
      </c>
      <c r="J158" s="59">
        <v>1220</v>
      </c>
      <c r="K158" s="59">
        <v>1266</v>
      </c>
    </row>
    <row r="159" spans="7:11" ht="25.5" x14ac:dyDescent="0.25">
      <c r="G159" s="51" t="s">
        <v>127</v>
      </c>
      <c r="H159" s="69">
        <v>-7.0190000000000002E-2</v>
      </c>
      <c r="I159" s="57">
        <v>1285</v>
      </c>
      <c r="J159" s="59">
        <v>1285</v>
      </c>
      <c r="K159" s="59">
        <v>1382</v>
      </c>
    </row>
    <row r="160" spans="7:11" ht="25.5" x14ac:dyDescent="0.25">
      <c r="G160" s="51" t="s">
        <v>131</v>
      </c>
      <c r="H160" s="69">
        <v>-7.5770000000000004E-2</v>
      </c>
      <c r="I160" s="57">
        <v>1720</v>
      </c>
      <c r="J160" s="59">
        <v>1720</v>
      </c>
      <c r="K160" s="59">
        <v>1861</v>
      </c>
    </row>
    <row r="161" spans="7:11" x14ac:dyDescent="0.25">
      <c r="G161" s="51" t="s">
        <v>135</v>
      </c>
      <c r="H161" s="69">
        <v>-5.1240000000000001E-2</v>
      </c>
      <c r="I161" s="57">
        <v>1611</v>
      </c>
      <c r="J161" s="59">
        <v>1611</v>
      </c>
      <c r="K161" s="59">
        <v>1698</v>
      </c>
    </row>
    <row r="162" spans="7:11" x14ac:dyDescent="0.25">
      <c r="G162" s="51" t="s">
        <v>139</v>
      </c>
      <c r="H162" s="69">
        <v>8.5100000000000002E-3</v>
      </c>
      <c r="I162" s="57">
        <v>237</v>
      </c>
      <c r="J162" s="59">
        <v>237</v>
      </c>
      <c r="K162" s="59">
        <v>235</v>
      </c>
    </row>
    <row r="163" spans="7:11" x14ac:dyDescent="0.25">
      <c r="G163" s="51" t="s">
        <v>143</v>
      </c>
      <c r="H163" s="69">
        <v>-8.6269999999999999E-2</v>
      </c>
      <c r="I163" s="57">
        <v>233</v>
      </c>
      <c r="J163" s="59">
        <v>233</v>
      </c>
      <c r="K163" s="59">
        <v>255</v>
      </c>
    </row>
    <row r="164" spans="7:11" x14ac:dyDescent="0.25">
      <c r="G164" s="51" t="s">
        <v>147</v>
      </c>
      <c r="H164" s="69">
        <v>-3.8609999999999998E-2</v>
      </c>
      <c r="I164" s="57">
        <v>2789</v>
      </c>
      <c r="J164" s="59">
        <v>2789</v>
      </c>
      <c r="K164" s="59">
        <v>2901</v>
      </c>
    </row>
    <row r="165" spans="7:11" x14ac:dyDescent="0.25">
      <c r="G165" s="51" t="s">
        <v>151</v>
      </c>
      <c r="H165" s="69">
        <v>-0.12142</v>
      </c>
      <c r="I165" s="57">
        <v>2395</v>
      </c>
      <c r="J165" s="59">
        <v>2395</v>
      </c>
      <c r="K165" s="59">
        <v>2726</v>
      </c>
    </row>
    <row r="166" spans="7:11" x14ac:dyDescent="0.25">
      <c r="G166" s="51" t="s">
        <v>155</v>
      </c>
      <c r="H166" s="69">
        <v>-8.1110000000000002E-2</v>
      </c>
      <c r="I166" s="57">
        <v>895</v>
      </c>
      <c r="J166" s="59">
        <v>895</v>
      </c>
      <c r="K166" s="59">
        <v>974</v>
      </c>
    </row>
    <row r="167" spans="7:11" x14ac:dyDescent="0.25">
      <c r="G167" s="51" t="s">
        <v>159</v>
      </c>
      <c r="H167" s="69">
        <v>-0.21886</v>
      </c>
      <c r="I167" s="57">
        <v>232</v>
      </c>
      <c r="J167" s="59">
        <v>232</v>
      </c>
      <c r="K167" s="59">
        <v>297</v>
      </c>
    </row>
    <row r="168" spans="7:11" x14ac:dyDescent="0.25">
      <c r="G168" s="51" t="s">
        <v>163</v>
      </c>
      <c r="H168" s="69">
        <v>-0.14346999999999999</v>
      </c>
      <c r="I168" s="57">
        <v>1391</v>
      </c>
      <c r="J168" s="59">
        <v>1391</v>
      </c>
      <c r="K168" s="59">
        <v>1624</v>
      </c>
    </row>
    <row r="169" spans="7:11" x14ac:dyDescent="0.25">
      <c r="G169" s="51" t="s">
        <v>167</v>
      </c>
      <c r="H169" s="69">
        <v>-7.1669999999999998E-2</v>
      </c>
      <c r="I169" s="57">
        <v>272</v>
      </c>
      <c r="J169" s="59">
        <v>272</v>
      </c>
      <c r="K169" s="59">
        <v>293</v>
      </c>
    </row>
    <row r="170" spans="7:11" x14ac:dyDescent="0.25">
      <c r="G170" s="51" t="s">
        <v>171</v>
      </c>
      <c r="H170" s="69">
        <v>-0.21182000000000001</v>
      </c>
      <c r="I170" s="57">
        <v>160</v>
      </c>
      <c r="J170" s="59">
        <v>160</v>
      </c>
      <c r="K170" s="59">
        <v>203</v>
      </c>
    </row>
    <row r="171" spans="7:11" x14ac:dyDescent="0.25">
      <c r="G171" s="51" t="s">
        <v>175</v>
      </c>
      <c r="H171" s="69">
        <v>-5.9889999999999999E-2</v>
      </c>
      <c r="I171" s="57">
        <v>19543</v>
      </c>
      <c r="J171" s="59">
        <v>19543</v>
      </c>
      <c r="K171" s="59">
        <v>20788</v>
      </c>
    </row>
    <row r="172" spans="7:11" ht="25.5" x14ac:dyDescent="0.25">
      <c r="G172" s="51" t="s">
        <v>179</v>
      </c>
      <c r="H172" s="69">
        <v>-9.2189999999999994E-2</v>
      </c>
      <c r="I172" s="57">
        <v>2068</v>
      </c>
      <c r="J172" s="59">
        <v>2068</v>
      </c>
      <c r="K172" s="59">
        <v>2278</v>
      </c>
    </row>
    <row r="173" spans="7:11" x14ac:dyDescent="0.25">
      <c r="G173" s="51" t="s">
        <v>183</v>
      </c>
      <c r="H173" s="69">
        <v>-0.13214999999999999</v>
      </c>
      <c r="I173" s="57">
        <v>3533</v>
      </c>
      <c r="J173" s="59">
        <v>3533</v>
      </c>
      <c r="K173" s="59">
        <v>4071</v>
      </c>
    </row>
    <row r="174" spans="7:11" x14ac:dyDescent="0.25">
      <c r="G174" s="51" t="s">
        <v>187</v>
      </c>
      <c r="H174" s="69">
        <v>-0.1022</v>
      </c>
      <c r="I174" s="57">
        <v>1142</v>
      </c>
      <c r="J174" s="59">
        <v>1142</v>
      </c>
      <c r="K174" s="59">
        <v>1272</v>
      </c>
    </row>
    <row r="175" spans="7:11" ht="25.5" x14ac:dyDescent="0.25">
      <c r="G175" s="51" t="s">
        <v>191</v>
      </c>
      <c r="H175" s="69">
        <v>-7.2010000000000005E-2</v>
      </c>
      <c r="I175" s="57">
        <v>1598</v>
      </c>
      <c r="J175" s="59">
        <v>1598</v>
      </c>
      <c r="K175" s="59">
        <v>1722</v>
      </c>
    </row>
    <row r="176" spans="7:11" x14ac:dyDescent="0.25">
      <c r="G176" s="51" t="s">
        <v>195</v>
      </c>
      <c r="H176" s="69">
        <v>-0.17777999999999999</v>
      </c>
      <c r="I176" s="57">
        <v>296</v>
      </c>
      <c r="J176" s="59">
        <v>296</v>
      </c>
      <c r="K176" s="59">
        <v>360</v>
      </c>
    </row>
    <row r="177" spans="7:11" ht="25.5" x14ac:dyDescent="0.25">
      <c r="G177" s="51" t="s">
        <v>199</v>
      </c>
      <c r="H177" s="69">
        <v>-0.13142999999999999</v>
      </c>
      <c r="I177" s="57">
        <v>152</v>
      </c>
      <c r="J177" s="59">
        <v>152</v>
      </c>
      <c r="K177" s="59">
        <v>175</v>
      </c>
    </row>
    <row r="178" spans="7:11" x14ac:dyDescent="0.25">
      <c r="H178" s="70"/>
    </row>
  </sheetData>
  <autoFilter ref="G2:K177"/>
  <mergeCells count="1">
    <mergeCell ref="G1:I1"/>
  </mergeCells>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0D1C5C3E57A0E4BA9626AEE6E2CC522" ma:contentTypeVersion="11" ma:contentTypeDescription="Creare un nuovo documento." ma:contentTypeScope="" ma:versionID="14a32aff9f65a8b03fafd450154b943f">
  <xsd:schema xmlns:xsd="http://www.w3.org/2001/XMLSchema" xmlns:xs="http://www.w3.org/2001/XMLSchema" xmlns:p="http://schemas.microsoft.com/office/2006/metadata/properties" xmlns:ns3="23f71d2d-652f-42b4-adc9-c9a2a045690b" xmlns:ns4="cfcbc594-5675-4d21-ab93-4e7dfbb3476c" targetNamespace="http://schemas.microsoft.com/office/2006/metadata/properties" ma:root="true" ma:fieldsID="3dbaf2971e707dd7c77c4e4d1e6e65fb" ns3:_="" ns4:_="">
    <xsd:import namespace="23f71d2d-652f-42b4-adc9-c9a2a045690b"/>
    <xsd:import namespace="cfcbc594-5675-4d21-ab93-4e7dfbb347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f71d2d-652f-42b4-adc9-c9a2a0456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cbc594-5675-4d21-ab93-4e7dfbb3476c"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4DC0D7-1B31-4ABF-8EC6-169616DE8D21}">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terms/"/>
    <ds:schemaRef ds:uri="http://purl.org/dc/elements/1.1/"/>
    <ds:schemaRef ds:uri="http://schemas.microsoft.com/office/infopath/2007/PartnerControls"/>
    <ds:schemaRef ds:uri="cfcbc594-5675-4d21-ab93-4e7dfbb3476c"/>
    <ds:schemaRef ds:uri="23f71d2d-652f-42b4-adc9-c9a2a045690b"/>
    <ds:schemaRef ds:uri="http://schemas.microsoft.com/office/2006/metadata/properties"/>
  </ds:schemaRefs>
</ds:datastoreItem>
</file>

<file path=customXml/itemProps2.xml><?xml version="1.0" encoding="utf-8"?>
<ds:datastoreItem xmlns:ds="http://schemas.openxmlformats.org/officeDocument/2006/customXml" ds:itemID="{74747E8C-20E1-4447-9C92-C92E528A7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f71d2d-652f-42b4-adc9-c9a2a045690b"/>
    <ds:schemaRef ds:uri="cfcbc594-5675-4d21-ab93-4e7dfbb34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B1D953-33A4-467E-9C17-AE9DC80775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Griglia</vt:lpstr>
      <vt:lpstr>Elenchi</vt:lpstr>
      <vt:lpstr>Griglia!Area_stampa</vt:lpstr>
      <vt:lpstr>Attività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Ricci</dc:creator>
  <cp:lastModifiedBy>Utente</cp:lastModifiedBy>
  <cp:lastPrinted>2025-02-21T09:28:03Z</cp:lastPrinted>
  <dcterms:created xsi:type="dcterms:W3CDTF">2022-02-11T12:34:50Z</dcterms:created>
  <dcterms:modified xsi:type="dcterms:W3CDTF">2025-02-28T11:16:28Z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0x010100E0D1C5C3E57A0E4BA9626AEE6E2CC522</vt:lpwstr>
  </property>
</Properties>
</file>